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490" windowHeight="7245"/>
  </bookViews>
  <sheets>
    <sheet name="Лист2" sheetId="2" r:id="rId1"/>
    <sheet name="Лист3" sheetId="3" r:id="rId2"/>
  </sheets>
  <externalReferences>
    <externalReference r:id="rId3"/>
  </externalReferences>
  <definedNames>
    <definedName name="_xlnm.Print_Area" localSheetId="0">Лист2!$B$179:$P$204</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2" i="2"/>
  <c r="R177"/>
  <c r="F177"/>
  <c r="R176"/>
  <c r="R175"/>
  <c r="R174"/>
  <c r="R173"/>
  <c r="R172"/>
  <c r="R171"/>
  <c r="R169"/>
  <c r="R168"/>
  <c r="R167"/>
  <c r="R166"/>
  <c r="R165"/>
  <c r="R163"/>
  <c r="P163"/>
  <c r="F163"/>
  <c r="U162"/>
  <c r="R162"/>
  <c r="U161"/>
  <c r="R161"/>
  <c r="R160"/>
  <c r="AG159"/>
  <c r="AB159"/>
  <c r="R159"/>
  <c r="R158"/>
  <c r="R157"/>
  <c r="R156"/>
  <c r="R155"/>
  <c r="R154"/>
  <c r="R152"/>
  <c r="P152"/>
  <c r="J152"/>
  <c r="H152"/>
  <c r="F152"/>
  <c r="R151"/>
  <c r="P151"/>
  <c r="H151"/>
  <c r="F151"/>
  <c r="R150"/>
  <c r="R149"/>
  <c r="R148"/>
  <c r="R147"/>
  <c r="P146"/>
  <c r="N146"/>
  <c r="J146"/>
  <c r="H146"/>
  <c r="F146"/>
  <c r="D146"/>
  <c r="AG145"/>
  <c r="AB145"/>
  <c r="AB160" s="1"/>
  <c r="AB162" s="1"/>
  <c r="R145"/>
  <c r="R144"/>
  <c r="R143"/>
  <c r="R141"/>
  <c r="R140"/>
  <c r="R139"/>
  <c r="R138"/>
  <c r="R137"/>
  <c r="R136"/>
  <c r="R135"/>
  <c r="R134"/>
  <c r="R132"/>
  <c r="P132"/>
  <c r="H132"/>
  <c r="F132"/>
  <c r="D132"/>
  <c r="R131"/>
  <c r="R130"/>
  <c r="R129"/>
  <c r="R128"/>
  <c r="R127"/>
  <c r="R126"/>
  <c r="R125"/>
  <c r="R124"/>
  <c r="R123"/>
  <c r="R121"/>
  <c r="P121"/>
  <c r="J121"/>
  <c r="H121"/>
  <c r="F121"/>
  <c r="P119"/>
  <c r="N119"/>
  <c r="L119"/>
  <c r="L146" s="1"/>
  <c r="J119"/>
  <c r="H119"/>
  <c r="F119"/>
  <c r="D119"/>
  <c r="R118"/>
  <c r="R117"/>
  <c r="R116"/>
  <c r="AH114"/>
  <c r="AC114"/>
  <c r="M108"/>
  <c r="H108"/>
  <c r="H90"/>
  <c r="M82"/>
  <c r="H82"/>
  <c r="AE71"/>
  <c r="M67"/>
  <c r="H67"/>
  <c r="AE62"/>
  <c r="AE63" s="1"/>
  <c r="Z62"/>
  <c r="M50"/>
  <c r="H50"/>
  <c r="Z41"/>
  <c r="M40"/>
  <c r="H40"/>
  <c r="AI31"/>
  <c r="AD31"/>
  <c r="R23"/>
  <c r="U21"/>
  <c r="R21"/>
  <c r="AG160" l="1"/>
  <c r="AG162" s="1"/>
  <c r="R146"/>
  <c r="R119"/>
  <c r="Z63"/>
  <c r="Z68" s="1"/>
  <c r="Z71" s="1"/>
  <c r="H109"/>
  <c r="M109"/>
  <c r="M68"/>
  <c r="H68"/>
</calcChain>
</file>

<file path=xl/comments1.xml><?xml version="1.0" encoding="utf-8"?>
<comments xmlns="http://schemas.openxmlformats.org/spreadsheetml/2006/main">
  <authors>
    <author xml:space="preserve">bondar </author>
  </authors>
  <commentList>
    <comment ref="B116" authorId="0">
      <text>
        <r>
          <rPr>
            <sz val="11"/>
            <rFont val="Times New Roman"/>
            <charset val="204"/>
          </rPr>
          <t>По строке 010 «Остаток на 31.12.20__»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на конец года, предшествующего предыдущему году.</t>
        </r>
      </text>
    </comment>
    <comment ref="AB116" authorId="0">
      <text>
        <r>
          <rPr>
            <sz val="10.5"/>
            <rFont val="Times New Roman"/>
            <charset val="204"/>
          </rPr>
          <t>В графе 3 «За ________ 20__ г.» показываются данные за отчетный период, в графе 4 «За ________ 20__ г.» - данные за период предыдущего года, аналогичный отчетному периоду.</t>
        </r>
      </text>
    </comment>
    <comment ref="B117" authorId="0">
      <text>
        <r>
          <rPr>
            <sz val="11"/>
            <rFont val="Times New Roman"/>
            <charset val="204"/>
          </rPr>
          <t>По строке 020 «Корректировки в связи с изменением учетной политики» показываются изменения величины собственного капитала в целом и по каждой статье в отдельности в связи с изменением учетной политики.</t>
        </r>
      </text>
    </comment>
    <comment ref="U117" authorId="0">
      <text>
        <r>
          <rPr>
            <sz val="10.5"/>
            <rFont val="Times New Roman"/>
            <charset val="204"/>
          </rPr>
          <t>В разделе «Движение денежных средств по текущей деятельности» приводится информация о движении денежных средств, связанных с текущей деятельностью организации.</t>
        </r>
      </text>
    </comment>
    <comment ref="B118" authorId="0">
      <text>
        <r>
          <rPr>
            <sz val="11"/>
            <rFont val="Times New Roman"/>
            <charset val="204"/>
          </rPr>
          <t>По строке 030 «Корректировки в связи с исправлением ошибок» показываются изменения величины собственного капитала в целом и по каждой статье в отдельности в связи с исправлением ошибок.</t>
        </r>
      </text>
    </comment>
    <comment ref="U118" authorId="0">
      <text>
        <r>
          <rPr>
            <sz val="10.5"/>
            <rFont val="Times New Roman"/>
            <charset val="204"/>
          </rPr>
          <t>По статье «Поступило денежных средств - всего» (строка 020) приводится информация о поступлениях денежных средств по текущей деятельности за отчетный период и период предыдущего года, аналогичный отчетному периоду.</t>
        </r>
      </text>
    </comment>
    <comment ref="B119" authorId="0">
      <text>
        <r>
          <rPr>
            <sz val="11"/>
            <rFont val="Times New Roman"/>
            <charset val="204"/>
          </rPr>
          <t>По строке 040 «Скорректированный остаток на 31.12.20__»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на конец года, предшествующего предыдущему году, скорректированное в связи с изменением учетной политики и исправлением ошибок.</t>
        </r>
      </text>
    </comment>
    <comment ref="B120" authorId="0">
      <text>
        <r>
          <rPr>
            <sz val="11"/>
            <rFont val="Times New Roman"/>
            <charset val="204"/>
          </rPr>
          <t>По строке 050 «Увеличение собственного капитала - всего» показываются суммы увеличения собственного капитала в целом и по каждой статье в отдельности за период предыдущего года, аналогичный отчетному периоду.</t>
        </r>
      </text>
    </comment>
    <comment ref="U120" authorId="0">
      <text>
        <r>
          <rPr>
            <sz val="10.5"/>
            <rFont val="Times New Roman"/>
            <charset val="204"/>
          </rPr>
          <t>По строке 021 «от покупателей продукции, товаров, заказчиков работ, услуг» показываются суммы денежных средств, полученные от покупателей продукции, товаров, заказчиков работ, услуг (в том числе полученные авансы, предварительная оплата).</t>
        </r>
      </text>
    </comment>
    <comment ref="U121" authorId="0">
      <text>
        <r>
          <rPr>
            <sz val="10.5"/>
            <rFont val="Times New Roman"/>
            <charset val="204"/>
          </rPr>
          <t>По строке 022 «от покупателей материалов и других запасов» показываются суммы денежных средств, полученные от покупателей материалов и других запасов (в том числе полученные авансы, предварительная оплата), за исключением сумм денежных средств, полученных от покупателей продукции, товаров, показываемых по строке 021 «от покупателей продукции, товаров, заказчиков работ, услуг».</t>
        </r>
      </text>
    </comment>
    <comment ref="U122" authorId="0">
      <text>
        <r>
          <rPr>
            <sz val="10.5"/>
            <rFont val="Times New Roman"/>
            <charset val="204"/>
          </rPr>
          <t>По строке 023 «роялти» показываются суммы денежных средств, полученные по лицензионным договорам.</t>
        </r>
      </text>
    </comment>
    <comment ref="U123" authorId="0">
      <text>
        <r>
          <rPr>
            <sz val="10.5"/>
            <rFont val="Times New Roman"/>
            <charset val="204"/>
          </rPr>
          <t>По строке 024 «прочие поступления» показываются суммы денежных средств, полученные по текущей деятельности, не показанные по строкам 021-023.</t>
        </r>
      </text>
    </comment>
    <comment ref="U124" authorId="0">
      <text>
        <r>
          <rPr>
            <sz val="10.5"/>
            <rFont val="Times New Roman"/>
            <charset val="204"/>
          </rPr>
          <t>По статье «Направлено денежных средств - всего» (строка 030) приводится информация о направлениях использования денежных средств по текущей деятельности за отчетный период и период предыдущего года, аналогичный отчетному периоду.</t>
        </r>
      </text>
    </comment>
    <comment ref="U126" authorId="0">
      <text>
        <r>
          <rPr>
            <sz val="10.5"/>
            <rFont val="Times New Roman"/>
            <charset val="204"/>
          </rPr>
          <t>По строке 031 «на приобретение запасов, работ, услуг» показываются суммы денежных средств, направленные поставщикам, подрядчикам, исполнителям на приобретение товаров, материалов, иных запасов, работ, услуг (в том числе выданные авансы, предварительная оплата).</t>
        </r>
      </text>
    </comment>
    <comment ref="U127" authorId="0">
      <text>
        <r>
          <rPr>
            <sz val="10.5"/>
            <rFont val="Times New Roman"/>
            <charset val="204"/>
          </rPr>
          <t>По строке 032 «на оплату труда» показываются суммы денежных средств, направленные на оплату труда работников.</t>
        </r>
      </text>
    </comment>
    <comment ref="U128" authorId="0">
      <text>
        <r>
          <rPr>
            <sz val="10.5"/>
            <rFont val="Times New Roman"/>
            <charset val="204"/>
          </rPr>
          <t>По строке 033 «на уплату налогов и сборов» показываются суммы денежных средств, направленные на уплату налогов и сборов.</t>
        </r>
      </text>
    </comment>
    <comment ref="U129" authorId="0">
      <text>
        <r>
          <rPr>
            <sz val="10.5"/>
            <rFont val="Times New Roman"/>
            <charset val="204"/>
          </rPr>
          <t>По строке 034 «на прочие выплаты» показываются выплаты денежных средств по текущей деятельности, 
не показанные по строкам 031-033.</t>
        </r>
      </text>
    </comment>
    <comment ref="U131" authorId="0">
      <text>
        <r>
          <rPr>
            <sz val="10.5"/>
            <rFont val="Times New Roman"/>
            <charset val="204"/>
          </rPr>
          <t>В разделе «Движение денежных средств по инвестиционной деятельности» приводится информация о движении денежных средств, связанных с инвестиционной деятельностью организации.</t>
        </r>
      </text>
    </comment>
    <comment ref="B132" authorId="0">
      <text>
        <r>
          <rPr>
            <sz val="10.5"/>
            <rFont val="Times New Roman"/>
            <charset val="204"/>
          </rPr>
          <t>По строке 060 «Уменьшение собственного капитала - всего» показываются суммы уменьшения собственного капитала в целом и по каждой статье в отдельности за период предыдущего года, аналогичный отчетному периоду.</t>
        </r>
      </text>
    </comment>
    <comment ref="U132" authorId="0">
      <text>
        <r>
          <rPr>
            <sz val="10.5"/>
            <rFont val="Times New Roman"/>
            <charset val="204"/>
          </rPr>
          <t>По статье «Поступило денежных средств - всего» (строка 050) приводится информация о поступлениях денежных средств по инвестиционной деятельности за отчетный период и период предыдущего года, аналогичный отчетному периоду.</t>
        </r>
      </text>
    </comment>
    <comment ref="U134" authorId="0">
      <text>
        <r>
          <rPr>
            <sz val="10.5"/>
            <rFont val="Times New Roman"/>
            <charset val="204"/>
          </rPr>
          <t>По строке 051 «от покупателей основных средств, нематериальных активов и других долгосрочных активов» показываются суммы денежных средств, полученные от покупателей основных средств, нематериальных активов и других долгосрочных активов (в том числе полученные авансы, предварительная оплата).</t>
        </r>
      </text>
    </comment>
    <comment ref="U135" authorId="0">
      <text>
        <r>
          <rPr>
            <sz val="10.5"/>
            <rFont val="Times New Roman"/>
            <charset val="204"/>
          </rPr>
          <t>По строке 052 «возврат предоставленных займов» показываются суммы денежных средств, полученные в погашение займов, предоставленных организацией.</t>
        </r>
      </text>
    </comment>
    <comment ref="U136" authorId="0">
      <text>
        <r>
          <rPr>
            <sz val="10.5"/>
            <rFont val="Times New Roman"/>
            <charset val="204"/>
          </rPr>
          <t>По строке 053 «доходы от участия в уставных капиталах других организаций» показываются суммы денежных средств, полученные в виде дивидендов и других доходов от участия в уставных капиталах других организаций.</t>
        </r>
      </text>
    </comment>
    <comment ref="U137" authorId="0">
      <text>
        <r>
          <rPr>
            <sz val="10.5"/>
            <rFont val="Times New Roman"/>
            <charset val="204"/>
          </rPr>
          <t>По строке 054 «проценты» показываются суммы денежных средств, полученные в виде процентов.</t>
        </r>
      </text>
    </comment>
    <comment ref="U138" authorId="0">
      <text>
        <r>
          <rPr>
            <sz val="10.5"/>
            <rFont val="Times New Roman"/>
            <charset val="204"/>
          </rPr>
          <t>По строке 055 «прочие поступления» показываются суммы денежных средств, полученные по инвестиционной деятельности, не показанные по строкам 051-054.</t>
        </r>
      </text>
    </comment>
    <comment ref="U139" authorId="0">
      <text>
        <r>
          <rPr>
            <sz val="10.5"/>
            <rFont val="Times New Roman"/>
            <charset val="204"/>
          </rPr>
          <t>По статье «Направлено денежных средств - всего» (строка 060) приводится информация о направлениях использования денежных средств по инвестиционной деятельности за отчетный период и период предыдущего года, аналогичный отчетному периоду.</t>
        </r>
      </text>
    </comment>
    <comment ref="U141" authorId="0">
      <text>
        <r>
          <rPr>
            <sz val="10.5"/>
            <rFont val="Times New Roman"/>
            <charset val="204"/>
          </rPr>
          <t>По строке 061 «на приобретение и создание основных средств, нематериальных активов и других долгосрочных активов» показываются суммы денежных средств, направленные на приобретение и создание основных средств, нематериальных активов и других долгосрочных активов (в том числе выданные авансы, предварительная оплата), включая уплаченные проценты по кредитам, займам, которые относятся на стоимость долгосрочных активов в соответствии с законодательством.</t>
        </r>
      </text>
    </comment>
    <comment ref="U142" authorId="0">
      <text>
        <r>
          <rPr>
            <sz val="10.5"/>
            <rFont val="Times New Roman"/>
            <charset val="204"/>
          </rPr>
          <t>По строке 062 «на предоставление займов» показываются суммы денежных средств, направленные на предоставление займов другим лицам.</t>
        </r>
      </text>
    </comment>
    <comment ref="B143" authorId="0">
      <text>
        <r>
          <rPr>
            <sz val="11"/>
            <rFont val="Times New Roman"/>
            <charset val="204"/>
          </rPr>
          <t>По строке 070 «Изменение уставного капитала» показываются суммы изменения уставного капитала, не приводящего к изменению величины собственного капитала в целом, за период предыдущего года, аналогичный отчетному периоду.</t>
        </r>
      </text>
    </comment>
    <comment ref="U143" authorId="0">
      <text>
        <r>
          <rPr>
            <sz val="10.5"/>
            <rFont val="Times New Roman"/>
            <charset val="204"/>
          </rPr>
          <t>По строке 063 «на вклады в уставные капиталы других организаций» показываются суммы денежных средств, направленные в уставные капиталы других организаций.</t>
        </r>
      </text>
    </comment>
    <comment ref="B144" authorId="0">
      <text>
        <r>
          <rPr>
            <sz val="11"/>
            <rFont val="Times New Roman"/>
            <charset val="204"/>
          </rPr>
          <t>По строке 080 «Изменение резервного капитала» показываются суммы изменения резервного капитала, не приводящего к изменению величины собственного капитала в целом, за период предыдущего года, аналогичный отчетному периоду.</t>
        </r>
      </text>
    </comment>
    <comment ref="U144" authorId="0">
      <text>
        <r>
          <rPr>
            <sz val="10.5"/>
            <rFont val="Times New Roman"/>
            <charset val="204"/>
          </rPr>
          <t>По строке 064 «прочие выплаты» показываются выплаты денежных средств по инвестиционной деятельности, не показанные по строкам 061-063.</t>
        </r>
      </text>
    </comment>
    <comment ref="B145" authorId="0">
      <text>
        <r>
          <rPr>
            <sz val="11"/>
            <rFont val="Times New Roman"/>
            <charset val="204"/>
          </rPr>
          <t>По строке 090 «Изменение добавочного капитала» показываются суммы изменения добавочного капитала, не приводящего к изменению величины собственного капитала в целом, за период предыдущего года, аналогичный отчетному периоду.</t>
        </r>
      </text>
    </comment>
    <comment ref="B146" authorId="0">
      <text>
        <r>
          <rPr>
            <sz val="11"/>
            <rFont val="Times New Roman"/>
            <charset val="204"/>
          </rPr>
          <t>По строке 100 «Остаток на _______20__»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99 «Прибыли и убытки» на конец периода предыдущего года, аналогичного отчетному периоду.</t>
        </r>
      </text>
    </comment>
    <comment ref="U146" authorId="0">
      <text>
        <r>
          <rPr>
            <sz val="10.5"/>
            <rFont val="Times New Roman"/>
            <charset val="204"/>
          </rPr>
          <t>В разделе «Движение денежных средств по финансовой деятельности» приводится информация о движении денежных средств, связанных с финансовой деятельностью организации.</t>
        </r>
      </text>
    </comment>
    <comment ref="B147" authorId="0">
      <text>
        <r>
          <rPr>
            <sz val="11"/>
            <rFont val="Times New Roman"/>
            <charset val="204"/>
          </rPr>
          <t>По строке 100 «Остаток на _______20__»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99 «Прибыли и убытки» на конец периода предыдущего года, аналогичного отчетному периоду.</t>
        </r>
      </text>
    </comment>
    <comment ref="U147" authorId="0">
      <text>
        <r>
          <rPr>
            <sz val="10.5"/>
            <rFont val="Times New Roman"/>
            <charset val="204"/>
          </rPr>
          <t>По статье «Поступило денежных средств - всего» (строка 080) приводится информация о поступлениях денежных средств по финансовой деятельности за отчетный период и период предыдущего года, аналогичный отчетному периоду.</t>
        </r>
      </text>
    </comment>
    <comment ref="B148" authorId="0">
      <text>
        <r>
          <rPr>
            <sz val="11"/>
            <rFont val="Times New Roman"/>
            <charset val="204"/>
          </rPr>
          <t>По строкам 120-190 показываются данные за отчетный период, аналогичные данным, показанным по строкам 020-090 отчета об изменении собственного капитала за период предыдущего года, аналогичный отчетному периоду.</t>
        </r>
      </text>
    </comment>
    <comment ref="U149" authorId="0">
      <text>
        <r>
          <rPr>
            <sz val="10.5"/>
            <rFont val="Times New Roman"/>
            <charset val="204"/>
          </rPr>
          <t>По строке 081 «кредиты и займы» показываются суммы денежных средств, полученные в виде кредитов и займов.</t>
        </r>
      </text>
    </comment>
    <comment ref="B150" authorId="0">
      <text>
        <r>
          <rPr>
            <sz val="10.5"/>
            <rFont val="Times New Roman"/>
            <charset val="204"/>
          </rPr>
          <t>При составлении промежуточной и годовой бухгалтерской отчетности за 2018 год разницы, образовавшиеся в результате пересчета, установленного пунктом 1 постановления 
от 10.08.2017 № 23, выраженной в белорусских рублях в сумме, эквивалентной определенной сумме в иностранной валюте, стоимости активов и обязательств, показываются:
в отчете об изменении собственного капитала в графе 8 «Нераспределенная прибыль (непокрытый убыток)» по вводимой строке 131 и строке 140 «Скорректированный 
остаток на 31.12.2017»;
в бухгалтерском балансе в графе 4 «На 31 декабря 20__ г.» по строке 460 «Нераспределенная прибыль (непокрытый убыток)» и иным строкам, показатели которых скорректированы в соответствии с пунктом 1 постановления от 10.08.2017 № 23.</t>
        </r>
      </text>
    </comment>
    <comment ref="U150" authorId="0">
      <text>
        <r>
          <rPr>
            <sz val="10.5"/>
            <rFont val="Times New Roman"/>
            <charset val="204"/>
          </rPr>
          <t>По строке 082 «от выпуска акций» показываются суммы денежных средств, полученные от выпуска акций.</t>
        </r>
      </text>
    </comment>
    <comment ref="B151" authorId="0">
      <text>
        <r>
          <rPr>
            <sz val="11"/>
            <rFont val="Times New Roman"/>
            <charset val="204"/>
          </rPr>
          <t>По строке 040 «Скорректированный остаток на 31.12.20__»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на конец года, предшествующего предыдущему году, скорректированное в связи с изменением учетной политики и исправлением ошибок.</t>
        </r>
      </text>
    </comment>
    <comment ref="D151" authorId="0">
      <text>
        <r>
          <rPr>
            <sz val="12"/>
            <rFont val="Times New Roman"/>
            <charset val="204"/>
          </rPr>
          <t>стр.410 гр.4 ББ</t>
        </r>
      </text>
    </comment>
    <comment ref="F151" authorId="0">
      <text>
        <r>
          <rPr>
            <sz val="12"/>
            <rFont val="Times New Roman"/>
            <charset val="204"/>
          </rPr>
          <t>стр.420 гр.4 ББ</t>
        </r>
      </text>
    </comment>
    <comment ref="H151" authorId="0">
      <text>
        <r>
          <rPr>
            <sz val="12"/>
            <rFont val="Times New Roman"/>
            <charset val="204"/>
          </rPr>
          <t>стр.430 гр.4 ББ</t>
        </r>
      </text>
    </comment>
    <comment ref="J151" authorId="0">
      <text>
        <r>
          <rPr>
            <sz val="12"/>
            <rFont val="Times New Roman"/>
            <charset val="204"/>
          </rPr>
          <t>стр.440 гр.4 ББ</t>
        </r>
      </text>
    </comment>
    <comment ref="L151" authorId="0">
      <text>
        <r>
          <rPr>
            <sz val="12"/>
            <rFont val="Times New Roman"/>
            <charset val="204"/>
          </rPr>
          <t>стр.450 гр.4 ББ</t>
        </r>
      </text>
    </comment>
    <comment ref="N151" authorId="0">
      <text>
        <r>
          <rPr>
            <sz val="12"/>
            <rFont val="Times New Roman"/>
            <charset val="204"/>
          </rPr>
          <t>стр.460 гр.4 ББ</t>
        </r>
      </text>
    </comment>
    <comment ref="U151" authorId="0">
      <text>
        <r>
          <rPr>
            <sz val="10.5"/>
            <rFont val="Times New Roman"/>
            <charset val="204"/>
          </rPr>
          <t>По строке 083 «вклады собственника имущества (учредителей, участников)» показываются суммы денежных средств, полученные от собственника имущества (учредителей, участников).</t>
        </r>
      </text>
    </comment>
    <comment ref="U152" authorId="0">
      <text>
        <r>
          <rPr>
            <sz val="10.5"/>
            <rFont val="Times New Roman"/>
            <charset val="204"/>
          </rPr>
          <t>По статье «Направлено денежных средств - всего» (строка 090) приводится информация о направлениях использования денежных средств по финансовой деятельности за отчетный период и период предыдущего года, аналогичный отчетному периоду.</t>
        </r>
      </text>
    </comment>
    <comment ref="U154" authorId="0">
      <text>
        <r>
          <rPr>
            <sz val="10.5"/>
            <rFont val="Times New Roman"/>
            <charset val="204"/>
          </rPr>
          <t>По строке 091 «на погашение кредитов и займов» показываются суммы денежных средств, направленные на погашение кредитов и займов.</t>
        </r>
      </text>
    </comment>
    <comment ref="U155" authorId="0">
      <text>
        <r>
          <rPr>
            <sz val="10.5"/>
            <rFont val="Times New Roman"/>
            <charset val="204"/>
          </rPr>
          <t>По строке 092 «на выплаты дивидендов и других доходов от участия в уставном капитале организации» показываются суммы денежных средств, направленные собственнику имущества (учредителям, участникам) на выплаты дивидендов и других доходов от участия в уставном капитале организации.</t>
        </r>
      </text>
    </comment>
    <comment ref="U156" authorId="0">
      <text>
        <r>
          <rPr>
            <sz val="10.5"/>
            <rFont val="Times New Roman"/>
            <charset val="204"/>
          </rPr>
          <t>По строке 093 «на выплаты процентов» показываются суммы денежных средств, направленные на выплаты процентов по кредитам, займам (за исключением процентов по кредитам, займам, которые относятся на стоимость долгосрочных активов в соответствии с законодательством).</t>
        </r>
      </text>
    </comment>
    <comment ref="U157" authorId="0">
      <text>
        <r>
          <rPr>
            <sz val="10.5"/>
            <rFont val="Times New Roman"/>
            <charset val="204"/>
          </rPr>
          <t>По строке 094 «на лизинговые платежи» показываются суммы денежных средств, направленные на погашение задолженности по лизинговым платежам (если лизинговая деятельность не является текущей деятельностью организации).</t>
        </r>
      </text>
    </comment>
    <comment ref="U158" authorId="0">
      <text>
        <r>
          <rPr>
            <sz val="10.5"/>
            <rFont val="Times New Roman"/>
            <charset val="204"/>
          </rPr>
          <t>По строке 095 «прочие выплаты» показываются выплаты денежных средств по финансовой деятельности, не показанные по строкам 091-094.</t>
        </r>
      </text>
    </comment>
    <comment ref="U161" authorId="0">
      <text>
        <r>
          <rPr>
            <sz val="10.5"/>
            <rFont val="Times New Roman"/>
            <charset val="204"/>
          </rPr>
          <t>По статье «Остаток денежных средств и эквивалентов денежных средств на 31.12.20__» (строка 120) показываются остатки денежных средств и эквивалентов денежных средств на конец предыдущего года и на конец года, предшествующего предыдущему году.</t>
        </r>
      </text>
    </comment>
    <comment ref="AB161" authorId="0">
      <text>
        <r>
          <rPr>
            <sz val="12"/>
            <rFont val="Times New Roman"/>
            <charset val="204"/>
          </rPr>
          <t>стр.270 гр.4 ББ</t>
        </r>
      </text>
    </comment>
    <comment ref="U162" authorId="0">
      <text>
        <r>
          <rPr>
            <sz val="10.5"/>
            <rFont val="Times New Roman"/>
            <charset val="204"/>
          </rPr>
          <t>По статье «Остаток денежных средств и эквивалентов денежных средств на _______20__» (строка 130) показываются остатки денежных средств и эквивалентов денежных средств на конец отчетного периода и на конец периода предыдущего года, аналогичного отчетному периоду.</t>
        </r>
      </text>
    </comment>
    <comment ref="U163" authorId="0">
      <text>
        <r>
          <rPr>
            <sz val="10.5"/>
            <rFont val="Times New Roman"/>
            <charset val="204"/>
          </rPr>
          <t>По статье «Влияние изменений курсов иностранных валют» (строка 140) показывается сумма влияния изменений официальных курсов белорусского рубля по отношению к соответствующим иностранным валютам, устанавливаемых Национальным банком Республики Беларусь, на изменение денежных средств.</t>
        </r>
      </text>
    </comment>
    <comment ref="B177" authorId="0">
      <text>
        <r>
          <rPr>
            <sz val="11"/>
            <rFont val="Times New Roman"/>
            <charset val="204"/>
          </rPr>
          <t>По строке 100 «Остаток на _______20__»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99 «Прибыли и убытки» на конец периода предыдущего года, аналогичного отчетному периоду.</t>
        </r>
      </text>
    </comment>
    <comment ref="D177" authorId="0">
      <text>
        <r>
          <rPr>
            <sz val="12"/>
            <rFont val="Times New Roman"/>
            <charset val="204"/>
          </rPr>
          <t>стр.410 гр.3 ББ</t>
        </r>
      </text>
    </comment>
    <comment ref="F177" authorId="0">
      <text>
        <r>
          <rPr>
            <sz val="12"/>
            <rFont val="Times New Roman"/>
            <charset val="204"/>
          </rPr>
          <t>стр.420 гр.3 ББ</t>
        </r>
      </text>
    </comment>
    <comment ref="H177" authorId="0">
      <text>
        <r>
          <rPr>
            <sz val="12"/>
            <rFont val="Times New Roman"/>
            <charset val="204"/>
          </rPr>
          <t>стр.430 гр.3 ББ</t>
        </r>
      </text>
    </comment>
    <comment ref="J177" authorId="0">
      <text>
        <r>
          <rPr>
            <sz val="12"/>
            <rFont val="Times New Roman"/>
            <charset val="204"/>
          </rPr>
          <t>стр.440 гр.3 ББ</t>
        </r>
      </text>
    </comment>
    <comment ref="L177" authorId="0">
      <text>
        <r>
          <rPr>
            <sz val="12"/>
            <rFont val="Times New Roman"/>
            <charset val="204"/>
          </rPr>
          <t>стр.450 гр.3 ББ</t>
        </r>
      </text>
    </comment>
    <comment ref="N177" authorId="0">
      <text>
        <r>
          <rPr>
            <sz val="12"/>
            <rFont val="Times New Roman"/>
            <charset val="204"/>
          </rPr>
          <t>стр.460 гр.3 ББ</t>
        </r>
      </text>
    </comment>
    <comment ref="P177" authorId="0">
      <text>
        <r>
          <rPr>
            <sz val="12"/>
            <rFont val="Times New Roman"/>
            <charset val="204"/>
          </rPr>
          <t>стр.470 гр.3 ББ</t>
        </r>
      </text>
    </comment>
  </commentList>
</comments>
</file>

<file path=xl/sharedStrings.xml><?xml version="1.0" encoding="utf-8"?>
<sst xmlns="http://schemas.openxmlformats.org/spreadsheetml/2006/main" count="507" uniqueCount="372">
  <si>
    <t>Сведения об ОАО "Калинковичихлебопродукт"</t>
  </si>
  <si>
    <t>Полное наименование</t>
  </si>
  <si>
    <t>Открытое  акционерное общество "Калинковичихлебопродукт"</t>
  </si>
  <si>
    <t>Адрес местонохождения</t>
  </si>
  <si>
    <t>Гомельская обл. г. Калинковичи, ул. Подольская, 8</t>
  </si>
  <si>
    <t>УНП</t>
  </si>
  <si>
    <t>Наименование, адрес, телефон(факс) депозитария  осуществляющего депозитарный учет акций</t>
  </si>
  <si>
    <t>Открытое акционерное общество "Сберегательный банк  "Беларусбанк",</t>
  </si>
  <si>
    <r>
      <rPr>
        <sz val="11"/>
        <color theme="1"/>
        <rFont val="Calibri"/>
        <charset val="204"/>
        <scheme val="minor"/>
      </rPr>
      <t>2</t>
    </r>
    <r>
      <rPr>
        <sz val="12"/>
        <color theme="1"/>
        <rFont val="Calibri"/>
        <charset val="204"/>
        <scheme val="minor"/>
      </rPr>
      <t>20089 г. Минск, пр. Дзержинского, д. 18, тел. для справок   147</t>
    </r>
  </si>
  <si>
    <t>Об уставном фонде хозяйственного общества:</t>
  </si>
  <si>
    <t xml:space="preserve">    Размер уставного фонда, руб</t>
  </si>
  <si>
    <t xml:space="preserve">    Количество выпущенных акций</t>
  </si>
  <si>
    <t>в том числе:</t>
  </si>
  <si>
    <t xml:space="preserve">    привилегированные</t>
  </si>
  <si>
    <t xml:space="preserve">    выкупленных на баланс хозяйственного общества</t>
  </si>
  <si>
    <t xml:space="preserve">   Номинальная стоимость одной акций (руб)</t>
  </si>
  <si>
    <t xml:space="preserve">     Доля государства в уставном фонде (всего %)</t>
  </si>
  <si>
    <t xml:space="preserve">        Вид собственности</t>
  </si>
  <si>
    <t>Количество   акций</t>
  </si>
  <si>
    <t>Доля в уставном фонде, %</t>
  </si>
  <si>
    <t xml:space="preserve">       Коммунальная собственность  всего в том числе:</t>
  </si>
  <si>
    <t xml:space="preserve">         Гомельский областной исполнительный комитет</t>
  </si>
  <si>
    <t xml:space="preserve">         Калинковичский районный исполнительный комитет</t>
  </si>
  <si>
    <t>ОТЧЕТ О ПРИБЫЛЯХ И УБЫТКАХ</t>
  </si>
  <si>
    <t xml:space="preserve">        </t>
  </si>
  <si>
    <t>за   Январь- декабрь</t>
  </si>
  <si>
    <t>2024 год</t>
  </si>
  <si>
    <t>БУХГАЛТЕРСКИЙ БАЛАНС</t>
  </si>
  <si>
    <t>Наименование показателей</t>
  </si>
  <si>
    <t>Код строки</t>
  </si>
  <si>
    <t>-</t>
  </si>
  <si>
    <t>Выручка от реализации продукции, товаров, работ, услуг</t>
  </si>
  <si>
    <t>010</t>
  </si>
  <si>
    <t>Активы</t>
  </si>
  <si>
    <t>На  31 декабря</t>
  </si>
  <si>
    <t>На 31 декабря</t>
  </si>
  <si>
    <t>Себестоимость реализованной продукции, товаров, 
работ, услуг</t>
  </si>
  <si>
    <t>020</t>
  </si>
  <si>
    <t>Валовая прибыль (010-020)</t>
  </si>
  <si>
    <t>030</t>
  </si>
  <si>
    <t>Управленческие расходы</t>
  </si>
  <si>
    <t>040</t>
  </si>
  <si>
    <t>I. ДОЛГОСРОЧНЫЕ АКТИВЫ</t>
  </si>
  <si>
    <t>Расходы на реализацию</t>
  </si>
  <si>
    <t>050</t>
  </si>
  <si>
    <t>Основные средства</t>
  </si>
  <si>
    <t>Прибыль (убыток) от реализации продукции, товаров, работ, услуг (030-040-050)</t>
  </si>
  <si>
    <t>060</t>
  </si>
  <si>
    <t>Нематериальные активы</t>
  </si>
  <si>
    <t>Прочие доходы по текущей деятельности</t>
  </si>
  <si>
    <t>070</t>
  </si>
  <si>
    <t>Доходные вложения в материальные активы</t>
  </si>
  <si>
    <t>Прочие расходы по текущей деятельности</t>
  </si>
  <si>
    <t>080</t>
  </si>
  <si>
    <t xml:space="preserve">        в том числе:</t>
  </si>
  <si>
    <t>Прибыль (убыток) от текущей деятельности 
(±060+070-080)</t>
  </si>
  <si>
    <t>090</t>
  </si>
  <si>
    <t xml:space="preserve">    инвестиционная недвижимость</t>
  </si>
  <si>
    <t>Доходы по инвестиционной деятельности</t>
  </si>
  <si>
    <t xml:space="preserve">    предметы финансовой аренды (лизинга)</t>
  </si>
  <si>
    <t xml:space="preserve">    прочие доходные вложения в материальные активы</t>
  </si>
  <si>
    <t xml:space="preserve">    доходы от выбытия основных средств, нематериальных 
    активов и других долгосрочных активов</t>
  </si>
  <si>
    <t>Вложения в долгосрочные активы</t>
  </si>
  <si>
    <t xml:space="preserve">    доходы от участия в уставном капитале других 
    организаций</t>
  </si>
  <si>
    <t>Долгосрочные финансовые вложения</t>
  </si>
  <si>
    <t xml:space="preserve">    проценты к получению</t>
  </si>
  <si>
    <t>Отложенные налоговые активы</t>
  </si>
  <si>
    <t xml:space="preserve">    прочие доходы по инвестиционной деятельности</t>
  </si>
  <si>
    <t>Долгосрочная дебиторская задолженность</t>
  </si>
  <si>
    <t>Расходы по инвестиционной деятельности</t>
  </si>
  <si>
    <t>Прочие долгосрочные активы</t>
  </si>
  <si>
    <t>ИТОГО по разделу I</t>
  </si>
  <si>
    <t xml:space="preserve">    расходы от выбытия основных средств, нематериальных
    активов и других долгосрочных активов</t>
  </si>
  <si>
    <t>II. КРАТКОСРОЧНЫЕ АКТИВЫ</t>
  </si>
  <si>
    <t xml:space="preserve">    прочие расходы по инвестиционной деятельности</t>
  </si>
  <si>
    <t>Запасы</t>
  </si>
  <si>
    <t>Доходы по финансовой деятельности</t>
  </si>
  <si>
    <t xml:space="preserve">    материалы</t>
  </si>
  <si>
    <t xml:space="preserve">    курсовые разницы от пересчета активов и обязательств</t>
  </si>
  <si>
    <t xml:space="preserve">    животные на выращивании и откорме</t>
  </si>
  <si>
    <t xml:space="preserve">    прочие доходы по финансовой деятельности</t>
  </si>
  <si>
    <t xml:space="preserve">    незавершенное производство</t>
  </si>
  <si>
    <t>Расходы по финансовой деятельности</t>
  </si>
  <si>
    <t xml:space="preserve">    готовая продукция и товары</t>
  </si>
  <si>
    <t xml:space="preserve">    товары отгруженные</t>
  </si>
  <si>
    <t xml:space="preserve">    проценты к уплате</t>
  </si>
  <si>
    <t xml:space="preserve">    прочие запасы</t>
  </si>
  <si>
    <t>Долгосрочные активы, предназначенные для реализации</t>
  </si>
  <si>
    <t xml:space="preserve">    прочие расходы по финансовой деятельности</t>
  </si>
  <si>
    <t>Расходы будущих периодов</t>
  </si>
  <si>
    <t>Налог на добавленную стоимость по приобретенным товарам, работам, услугам</t>
  </si>
  <si>
    <t>Прибыль (убыток) от инвестиционной, финансовой 
и иной деятельности (100-110+120-130±140)</t>
  </si>
  <si>
    <t>Краткосрочная дебиторская задолженность</t>
  </si>
  <si>
    <t>Прибыль (убыток) до налогообложения (±090±150)</t>
  </si>
  <si>
    <t>Краткосрочные финансовые вложения</t>
  </si>
  <si>
    <t>Налог на прибыль</t>
  </si>
  <si>
    <t>Денежные средства и их эквиваленты</t>
  </si>
  <si>
    <t>Изменение отложенных налоговых активов</t>
  </si>
  <si>
    <t>Прочие краткосрочные активы</t>
  </si>
  <si>
    <t>Изменение отложенных налоговых обязательств</t>
  </si>
  <si>
    <t>ИТОГО по разделу II</t>
  </si>
  <si>
    <t>Прочие налоги и сборы, исчисляемые из прибыли (дохода)</t>
  </si>
  <si>
    <t>БАЛАНС</t>
  </si>
  <si>
    <t>Чистая прибыль (убыток) (±160-170±180±190-200)</t>
  </si>
  <si>
    <t>Результат от переоценки долгосрочных активов, 
не включаемый в чистую прибыль (убыток)</t>
  </si>
  <si>
    <t>Собственный капитал и обязательства</t>
  </si>
  <si>
    <t>На</t>
  </si>
  <si>
    <t>31декабря</t>
  </si>
  <si>
    <t>31 декабря</t>
  </si>
  <si>
    <t>Результат от прочих операций, не включаемый 
в чистую прибыль (убыток)</t>
  </si>
  <si>
    <t>2024 года</t>
  </si>
  <si>
    <t>Совокупная прибыль (убыток) (±210±220±230)</t>
  </si>
  <si>
    <t>Базовая прибыль (убыток) на акцию</t>
  </si>
  <si>
    <t>III. СОБСТВЕННЫЙ КАПИТАЛ</t>
  </si>
  <si>
    <t>Разводненная прибыль (убыток) на акцию</t>
  </si>
  <si>
    <t>Уставный капитал</t>
  </si>
  <si>
    <t xml:space="preserve">Количество организаций получивших прибыль по                   </t>
  </si>
  <si>
    <t>Неоплаченная часть уставного капитала</t>
  </si>
  <si>
    <t xml:space="preserve">  конечному финансовому результату</t>
  </si>
  <si>
    <t>Собственные акции (доли в уставном капитале)</t>
  </si>
  <si>
    <t>Сумма полученной прибыли по конечному финансовому</t>
  </si>
  <si>
    <t>Резервный капитал</t>
  </si>
  <si>
    <t>результату</t>
  </si>
  <si>
    <t>270а</t>
  </si>
  <si>
    <t>Добавочный капитал</t>
  </si>
  <si>
    <t xml:space="preserve">Количество организаций получивших убыток по                   </t>
  </si>
  <si>
    <t>Нераспределенная прибыль (непокрытый убыток)</t>
  </si>
  <si>
    <t>конечному финансовому результату</t>
  </si>
  <si>
    <t>Чистая прибыль (убыток) отчетного периода</t>
  </si>
  <si>
    <t>Сумма полученного убытка по конечному финансовому</t>
  </si>
  <si>
    <t>280а</t>
  </si>
  <si>
    <t>Целевое финансирование</t>
  </si>
  <si>
    <t>ИТОГО по разделу III</t>
  </si>
  <si>
    <t>IV. ДОЛГОСРОЧНЫЕ ОБЯЗАТЕЛЬСТВА</t>
  </si>
  <si>
    <t>конечному финансовому результату, без учета государственной поддержки</t>
  </si>
  <si>
    <t>Долгосрочные кредиты и займы</t>
  </si>
  <si>
    <t>290а</t>
  </si>
  <si>
    <t>Долгосрочные обязательства по лизинговым платежам</t>
  </si>
  <si>
    <t>результату, без учета государственной поддержки</t>
  </si>
  <si>
    <t>Отложенные налоговые обязательства</t>
  </si>
  <si>
    <t>Количество организзаций получивших убыток по конечному</t>
  </si>
  <si>
    <t>Доходы будущих периодов</t>
  </si>
  <si>
    <t>финансовому результату, без учета государственной</t>
  </si>
  <si>
    <t>Резервы предстоящих платежей</t>
  </si>
  <si>
    <t>поддержки</t>
  </si>
  <si>
    <t>Прочие долгосрочные обязательства</t>
  </si>
  <si>
    <t xml:space="preserve">Сумма полученного убытка  по конечному финансовому </t>
  </si>
  <si>
    <t>295а</t>
  </si>
  <si>
    <t>ИТОГО по разделу IV</t>
  </si>
  <si>
    <t>V. КРАТКОСРОЧНЫЕ ОБЯЗАТЕЛЬСТВА</t>
  </si>
  <si>
    <t>Краткосрочные кредиты и займы</t>
  </si>
  <si>
    <t>Краткосрочная часть долгосрочных обязательств</t>
  </si>
  <si>
    <t>Краткосрочная кредиторская задолженность</t>
  </si>
  <si>
    <t xml:space="preserve">    поставщикам, подрядчикам, исполнителям</t>
  </si>
  <si>
    <t xml:space="preserve">    по авансам полученным</t>
  </si>
  <si>
    <t xml:space="preserve">    по налогам и сборам</t>
  </si>
  <si>
    <t xml:space="preserve">    по социальному страхованию и обеспечению</t>
  </si>
  <si>
    <t xml:space="preserve">    по оплате труда</t>
  </si>
  <si>
    <t xml:space="preserve">    по лизинговым платежам</t>
  </si>
  <si>
    <t xml:space="preserve">    собственнику имущества (учредителям, участникам)</t>
  </si>
  <si>
    <t xml:space="preserve">    прочим кредиторам</t>
  </si>
  <si>
    <t>Обязательства, предназначенные для реализации</t>
  </si>
  <si>
    <t>Прочие краткосрочные обязательства</t>
  </si>
  <si>
    <t>ИТОГО по разделу V</t>
  </si>
  <si>
    <t>3. ОТЧЕТ об изменении собственного капитала</t>
  </si>
  <si>
    <t xml:space="preserve">4. Отчет о движении денежных средств </t>
  </si>
  <si>
    <t>Код стро-ки</t>
  </si>
  <si>
    <t>Устав-ный капитал</t>
  </si>
  <si>
    <t>Неопла- ченная часть устав-ного капитала</t>
  </si>
  <si>
    <t>Собст-венные акции (доли в уставном капитале)</t>
  </si>
  <si>
    <t>Резерв- ный капитал</t>
  </si>
  <si>
    <t>Доба-вочный капитал</t>
  </si>
  <si>
    <t>Нераспре- деленная прибыль (непок-рытый убыток)</t>
  </si>
  <si>
    <t>Чистая прибыль (убыток)</t>
  </si>
  <si>
    <t>Итого</t>
  </si>
  <si>
    <t>За</t>
  </si>
  <si>
    <t xml:space="preserve">За январь-декабрь </t>
  </si>
  <si>
    <t>2024г</t>
  </si>
  <si>
    <t>Корректировки в связи 
с изменением учетной политики</t>
  </si>
  <si>
    <t>Движение денежных средств по текущей деятельности</t>
  </si>
  <si>
    <t>Корректировки в связи 
с исправлением ошибок</t>
  </si>
  <si>
    <t>Поступило денежных средств - всего</t>
  </si>
  <si>
    <t xml:space="preserve">      в том числе:</t>
  </si>
  <si>
    <t xml:space="preserve">  от покупателей продукции, товаров, заказчиков 
  работ, услуг</t>
  </si>
  <si>
    <t>021</t>
  </si>
  <si>
    <t>Увеличение собственного 
капитала - всего</t>
  </si>
  <si>
    <t xml:space="preserve">  от покупателей материалов и других запасов</t>
  </si>
  <si>
    <t>022</t>
  </si>
  <si>
    <t xml:space="preserve">  роялти</t>
  </si>
  <si>
    <t>023</t>
  </si>
  <si>
    <t xml:space="preserve">  чистая прибыль</t>
  </si>
  <si>
    <t>051</t>
  </si>
  <si>
    <t xml:space="preserve">  прочие поступления</t>
  </si>
  <si>
    <t>024</t>
  </si>
  <si>
    <t xml:space="preserve">  переоценка долгосрочных активов</t>
  </si>
  <si>
    <t>052</t>
  </si>
  <si>
    <t>Направлено денежных средств - всего</t>
  </si>
  <si>
    <t xml:space="preserve">  доходы от прочих операций, 
  не включаемые в чистую 
  прибыль (убыток)</t>
  </si>
  <si>
    <t>053</t>
  </si>
  <si>
    <t xml:space="preserve">  выпуск дополнительных акций</t>
  </si>
  <si>
    <t>054</t>
  </si>
  <si>
    <t xml:space="preserve">  на приобретение запасов, работ, услуг</t>
  </si>
  <si>
    <t>031</t>
  </si>
  <si>
    <t xml:space="preserve">  увеличение номинальной 
  стоимости акций</t>
  </si>
  <si>
    <t>055</t>
  </si>
  <si>
    <t xml:space="preserve">  на оплату труда</t>
  </si>
  <si>
    <t>032</t>
  </si>
  <si>
    <t xml:space="preserve">  вклады собственника имущества
  (учредителей, участников)</t>
  </si>
  <si>
    <t>056</t>
  </si>
  <si>
    <t xml:space="preserve">  на уплату налогов и сборов</t>
  </si>
  <si>
    <t>033</t>
  </si>
  <si>
    <t xml:space="preserve">  реорганизация</t>
  </si>
  <si>
    <t>057</t>
  </si>
  <si>
    <t xml:space="preserve">  на прочие выплаты</t>
  </si>
  <si>
    <t>034</t>
  </si>
  <si>
    <t xml:space="preserve">  </t>
  </si>
  <si>
    <t>058</t>
  </si>
  <si>
    <t>Результат движения денежных средств 
по текущей деятельности</t>
  </si>
  <si>
    <t>059</t>
  </si>
  <si>
    <t>Движение денежных средств по инвестиционной деятельности</t>
  </si>
  <si>
    <t>Уменьшение собственного 
капитала - всего</t>
  </si>
  <si>
    <t xml:space="preserve">  убыток</t>
  </si>
  <si>
    <t>061</t>
  </si>
  <si>
    <t xml:space="preserve">  от покупателей основных средств, нематериаль-
  ных активов и других долгосрочных активов</t>
  </si>
  <si>
    <t>062</t>
  </si>
  <si>
    <t xml:space="preserve">  возврат предоставленных займов</t>
  </si>
  <si>
    <t xml:space="preserve">  расходы от прочих операций, 
  не включаемые в чистую 
  прибыль (убыток)</t>
  </si>
  <si>
    <t>063</t>
  </si>
  <si>
    <t xml:space="preserve">  доходы от участия в уставных капиталах 
  других организаций</t>
  </si>
  <si>
    <t xml:space="preserve">  уменьшение номинальной 
  стоимости акций</t>
  </si>
  <si>
    <t>064</t>
  </si>
  <si>
    <t xml:space="preserve">  проценты</t>
  </si>
  <si>
    <t xml:space="preserve">  выкуп акций (долей 
  в уставном капитале)</t>
  </si>
  <si>
    <t>065</t>
  </si>
  <si>
    <t xml:space="preserve">  дивиденды и другие доходы 
  от участия в уставном 
  капитале организации</t>
  </si>
  <si>
    <t>066</t>
  </si>
  <si>
    <t>067</t>
  </si>
  <si>
    <t>068</t>
  </si>
  <si>
    <t xml:space="preserve">  на приобретение и создание основных средств,
  нематериальных активов и других 
  долгосрочных активов</t>
  </si>
  <si>
    <t>прочие</t>
  </si>
  <si>
    <t>069</t>
  </si>
  <si>
    <t xml:space="preserve">  на предоставление займов</t>
  </si>
  <si>
    <t>Изменение уставного капитала</t>
  </si>
  <si>
    <t xml:space="preserve">  на вклады в уставные капиталы других 
  организаций</t>
  </si>
  <si>
    <t>Изменение резервного капитала</t>
  </si>
  <si>
    <t xml:space="preserve">  прочие выплаты</t>
  </si>
  <si>
    <t>Изменение добавочного капитала</t>
  </si>
  <si>
    <t>Результат движения денежных средств 
по инвестиционной деятельности</t>
  </si>
  <si>
    <t>Остаток на 31.12.2023г.</t>
  </si>
  <si>
    <t>Движение денежных средств по финансовой деятельности</t>
  </si>
  <si>
    <t>130</t>
  </si>
  <si>
    <t xml:space="preserve">  кредиты и займы</t>
  </si>
  <si>
    <t>081</t>
  </si>
  <si>
    <t>По постановлению Министерства финансов РБ №23 от 10.08.2017г</t>
  </si>
  <si>
    <t>131</t>
  </si>
  <si>
    <t xml:space="preserve">  от выпуска акций</t>
  </si>
  <si>
    <t>082</t>
  </si>
  <si>
    <t>Скорректированный остаток на 31.12.2023г</t>
  </si>
  <si>
    <t>прочие поступления</t>
  </si>
  <si>
    <t>084</t>
  </si>
  <si>
    <t>За январь-декабрь 2023 года Увеличение собственного 
капитала - всего</t>
  </si>
  <si>
    <t xml:space="preserve">  на погашение кредитов и займов</t>
  </si>
  <si>
    <t>091</t>
  </si>
  <si>
    <t xml:space="preserve">  на выплаты дивидендов и других доходов 
  от участия в уставном капитале организации</t>
  </si>
  <si>
    <t>092</t>
  </si>
  <si>
    <t xml:space="preserve">  на выплаты процентов</t>
  </si>
  <si>
    <t>093</t>
  </si>
  <si>
    <t xml:space="preserve">  на лизинговые платежи</t>
  </si>
  <si>
    <t>094</t>
  </si>
  <si>
    <t>095</t>
  </si>
  <si>
    <t xml:space="preserve">  вклады собственника имущества 
  (учредителей, участников)</t>
  </si>
  <si>
    <t>Результат движения денежных средств 
по финансовой деятельности</t>
  </si>
  <si>
    <t xml:space="preserve">Результат движения денежных средств по текущей, инвестиционной и финансовой деятельности </t>
  </si>
  <si>
    <t xml:space="preserve"> </t>
  </si>
  <si>
    <t xml:space="preserve">Влияние изменений курсов иностранных валют </t>
  </si>
  <si>
    <t>Остаток на 31.12.2024г.</t>
  </si>
  <si>
    <t xml:space="preserve"> 5-6   Информация о дивидендах и акциях</t>
  </si>
  <si>
    <t xml:space="preserve">  7-8                Отдельные финансовые результаты</t>
  </si>
  <si>
    <t>Показатель</t>
  </si>
  <si>
    <t>Единица</t>
  </si>
  <si>
    <t>С начала</t>
  </si>
  <si>
    <t>За аналогичный</t>
  </si>
  <si>
    <t>измерения</t>
  </si>
  <si>
    <t>года</t>
  </si>
  <si>
    <t xml:space="preserve">период </t>
  </si>
  <si>
    <t>период</t>
  </si>
  <si>
    <t>прошлого года</t>
  </si>
  <si>
    <t>прошлого  года</t>
  </si>
  <si>
    <t>Количество акционеров , всего:</t>
  </si>
  <si>
    <t>лиц</t>
  </si>
  <si>
    <t>тыс. руб.</t>
  </si>
  <si>
    <t>в том числе:   юридических лиц</t>
  </si>
  <si>
    <t>Себестоимость реализованной продукции, товаров, работ,</t>
  </si>
  <si>
    <t xml:space="preserve">  из них нерезидентов Республики Беларусь</t>
  </si>
  <si>
    <t>услуг, управленческие расходы; расходы на реализацию</t>
  </si>
  <si>
    <t>в том числе:  физических лиц</t>
  </si>
  <si>
    <t>Прибыль (убыток) до налогообложения, всего</t>
  </si>
  <si>
    <t xml:space="preserve">в том числе прибыль (убыток) от реализации продукции, </t>
  </si>
  <si>
    <t>Начислено на выплату дивидендов  в данном</t>
  </si>
  <si>
    <t>товаров, работ, услуг</t>
  </si>
  <si>
    <t>отчетном периоде</t>
  </si>
  <si>
    <t>тыс.руб</t>
  </si>
  <si>
    <t xml:space="preserve">в том числе прочие доходы и расходы по текущей </t>
  </si>
  <si>
    <t xml:space="preserve">Фактически  выплаченные дивиденды в данном </t>
  </si>
  <si>
    <t>деятельности</t>
  </si>
  <si>
    <t>тыс. руб</t>
  </si>
  <si>
    <t xml:space="preserve">в том числе прибыль (убыток) от инвестиционной </t>
  </si>
  <si>
    <t>Дивиденды, приходящиеся на одну  простую (обыкновенную)</t>
  </si>
  <si>
    <t>финансовой и  иной деятельности</t>
  </si>
  <si>
    <t>акцию    ( включая   налоги)</t>
  </si>
  <si>
    <t>рублей</t>
  </si>
  <si>
    <t xml:space="preserve">Налог на прибыль, изменение отложенных налоговых </t>
  </si>
  <si>
    <t>Дивиденды, приходящиеся на одну  привилегированную</t>
  </si>
  <si>
    <t>активов; изменение отложенных налоговых обязательств;</t>
  </si>
  <si>
    <t>акцию (включая налоги) первого типа</t>
  </si>
  <si>
    <t>0</t>
  </si>
  <si>
    <t>прочие налоги и сборы, исчисляемые из прибыли (дохода)</t>
  </si>
  <si>
    <t>Чистая  прибыль (убыток)</t>
  </si>
  <si>
    <t>акцию (включая налоги) второго типа</t>
  </si>
  <si>
    <t xml:space="preserve">Дивиденды, фактически выплаченные на одну простую </t>
  </si>
  <si>
    <t>(обыкновенную) акцию ( включая налоги)</t>
  </si>
  <si>
    <t>Долгосрочные обязательства</t>
  </si>
  <si>
    <t xml:space="preserve">Дивиденды, фактически выплаченные на одну </t>
  </si>
  <si>
    <t>Среднесписочная численность работающих</t>
  </si>
  <si>
    <t>человек</t>
  </si>
  <si>
    <t>привилегированную акцию (включая налоги) первого типа</t>
  </si>
  <si>
    <t>привилегированную акцию (включая налоги) второго типа</t>
  </si>
  <si>
    <t>Период, за который выплачивались дивиденды</t>
  </si>
  <si>
    <t>месяц, год,</t>
  </si>
  <si>
    <t>Х</t>
  </si>
  <si>
    <t>квартал</t>
  </si>
  <si>
    <t>Дата (даты) принятия решений о выплате дивидендов</t>
  </si>
  <si>
    <t xml:space="preserve"> 9. Основные виды продукции или виды деятельности, по которым получено двадцать и более процентов  </t>
  </si>
  <si>
    <t>Срок (сроки) выплаты дивидендов</t>
  </si>
  <si>
    <t>х</t>
  </si>
  <si>
    <t xml:space="preserve"> выручки  от реализации  товаров, продукции, работ, услуг ( только в составе годового отчета):</t>
  </si>
  <si>
    <t>Производство комбикормовой продукции- 97 %;  производство муки - 3 %</t>
  </si>
  <si>
    <t>Обеспеченность акции имуществом общества</t>
  </si>
  <si>
    <t xml:space="preserve">Количество простых акций, находящихся на балансе </t>
  </si>
  <si>
    <t xml:space="preserve"> 10.   Дата проведения годового общего собрания акционеров,  на  котором  утверждался  годовой </t>
  </si>
  <si>
    <t>общества</t>
  </si>
  <si>
    <t>штук</t>
  </si>
  <si>
    <t>Дата подготовки аудиторского заключения по бухгалтерской (финансовой) отчетности:</t>
  </si>
  <si>
    <t>Наименование аудиторской организации (фамилия, собственное имя, отчество (если таковое имеется) индивидуального предпринимателя), местонахождение (место жительства), дата государственной регистрации, регистрационный номер в Едином государственном регистре юридических лиц и индивидуальных предпринимателей:</t>
  </si>
  <si>
    <t>ОДО "Приватконсалт"</t>
  </si>
  <si>
    <t>Период, за который проводился аудит:</t>
  </si>
  <si>
    <t>Аудиторское мнение о достоверности бухгалтерской (финансовой) отчетности, а в случае выявленных нарушений в бухгалтерской (финансовой) отчетности - сведения о данных нарушениях:</t>
  </si>
  <si>
    <t>Дата и источник опубликования аудиторского заключения по бухгалтерской (финансовой) отчетности в полном объеме:</t>
  </si>
  <si>
    <t xml:space="preserve"> 13. Сведения о применении эмитентом правил корпоративного поведения ( только в составе годового отчета):</t>
  </si>
  <si>
    <t>Положение о порядке осуществления закупок в  ОАО "Калинковичихлебопродукт; положение об аффилированных</t>
  </si>
  <si>
    <t xml:space="preserve">лицах общества; положение о дивидендной политике; положение о наблюдательном совете; </t>
  </si>
  <si>
    <t>положение о ревизионной комиссии.</t>
  </si>
  <si>
    <t>14.  Адрес официального сайта открытого акционерного общества в глобальной компьютерной сети Интернет</t>
  </si>
  <si>
    <t>kkhp.by</t>
  </si>
  <si>
    <t>Генеральный директор</t>
  </si>
  <si>
    <t>Главный бухгалтер</t>
  </si>
  <si>
    <t>на 31 декабря 2025 года</t>
  </si>
  <si>
    <t>2025 год</t>
  </si>
  <si>
    <t>За январь-декабрь 2025г.</t>
  </si>
  <si>
    <t>За январь-декабрь 2024г</t>
  </si>
  <si>
    <t>2025 года</t>
  </si>
  <si>
    <t>2025г</t>
  </si>
  <si>
    <t>с 1 января 2025 года по 31 декабря 2025 года</t>
  </si>
  <si>
    <t>А.В.Бондаренко</t>
  </si>
  <si>
    <t>Аудиторы провели аудит прилагаемой годовой бухгалтерской отчетности ОАО "Калинковичихлебопродукт", состоящей из бухгалтерского баланса по состоянию на 31.12.2025 года, отчета о прибылях и убытках, отчета об изменении собственного капитала, отчета о движении денежных средств за год, закончившийся на указанную дату, а также примечаний к индивидуальной бухгалтерской отчетности, предусмотренных законодательством Республики Беларусь. По мнению аудиторского заключения прилагаемая годовая бухгалтерская отчетность достоверна во всех существенных аспектах отражает финансовое положение ОАО "Калинковичихлебопродукт" по состоянию на 31 декабря 2025 года, финансовые результаты ее деятельности и изменение ее финансового положения, в том числе движение денежных средств за год, закончившийся на указанную дату, в соответствии с законодательством Республики Беларусь.</t>
  </si>
  <si>
    <t>За январь-декабрь 2024 года</t>
  </si>
  <si>
    <t>Остаток на 31.12.2025г.</t>
  </si>
  <si>
    <t>25 февраля 2026 г.</t>
  </si>
  <si>
    <r>
      <t xml:space="preserve">бухгалтерский     баланс   за отчетный  год:      </t>
    </r>
    <r>
      <rPr>
        <b/>
        <sz val="11"/>
        <color rgb="FFFF0000"/>
        <rFont val="Calibri"/>
        <charset val="204"/>
        <scheme val="minor"/>
      </rPr>
      <t xml:space="preserve"> 26 марта 2026 года.</t>
    </r>
  </si>
  <si>
    <t>31 марта 2026 года сайт эмитента; 31 марта 2026 года ЕПФР</t>
  </si>
  <si>
    <t>не позднее 15 апреля 2026 года</t>
  </si>
  <si>
    <t>Н.И.Бондаренко</t>
  </si>
</sst>
</file>

<file path=xl/styles.xml><?xml version="1.0" encoding="utf-8"?>
<styleSheet xmlns="http://schemas.openxmlformats.org/spreadsheetml/2006/main">
  <numFmts count="17">
    <numFmt numFmtId="164" formatCode="_-* #\ ##0.00&quot;р.&quot;_-;\-* #\ ##0.00&quot;р.&quot;_-;_-* &quot;-&quot;??&quot;р.&quot;_-;_-@_-"/>
    <numFmt numFmtId="165" formatCode="[$-FC19]d\ mmmm\ yyyy\ &quot;года&quot;"/>
    <numFmt numFmtId="166" formatCode="[$-FC19]d\ mmmm"/>
    <numFmt numFmtId="167" formatCode="[$-FC19]\ yyyy\ &quot;года&quot;"/>
    <numFmt numFmtId="168" formatCode="_(* #\ ##0_);\(* \-#\ ##0\);_(* &quot;-&quot;??_);_(@_)"/>
    <numFmt numFmtId="169" formatCode="_(#\ ##0_);\(#\ ##0\);_(* &quot;-&quot;??_);_(@_)"/>
    <numFmt numFmtId="170" formatCode="[$-F800]dddd\,\ mmmm\ dd\,\ yyyy"/>
    <numFmt numFmtId="171" formatCode="#\ ##0"/>
    <numFmt numFmtId="172" formatCode="#\ ##0.00"/>
    <numFmt numFmtId="173" formatCode="#\ ##0.00_ "/>
    <numFmt numFmtId="174" formatCode="mmmm"/>
    <numFmt numFmtId="175" formatCode="\(#\ ##0\);\(#\ ##0\);_(* &quot;-&quot;??_);_(@_)"/>
    <numFmt numFmtId="176" formatCode="[$-FC19]\ yyyy\ &quot;г.&quot;"/>
    <numFmt numFmtId="177" formatCode="00"/>
    <numFmt numFmtId="178" formatCode="0.000000000_ "/>
    <numFmt numFmtId="179" formatCode="dd\.mm\.yyyy"/>
    <numFmt numFmtId="180" formatCode="0.0000"/>
  </numFmts>
  <fonts count="29">
    <font>
      <sz val="11"/>
      <color theme="1"/>
      <name val="Calibri"/>
      <charset val="204"/>
      <scheme val="minor"/>
    </font>
    <font>
      <sz val="11"/>
      <color theme="1"/>
      <name val="Calibri"/>
      <family val="2"/>
      <charset val="204"/>
      <scheme val="minor"/>
    </font>
    <font>
      <b/>
      <sz val="14"/>
      <color theme="1"/>
      <name val="Calibri"/>
      <charset val="204"/>
      <scheme val="minor"/>
    </font>
    <font>
      <sz val="12"/>
      <color theme="1"/>
      <name val="Calibri"/>
      <charset val="204"/>
      <scheme val="minor"/>
    </font>
    <font>
      <b/>
      <sz val="12"/>
      <color theme="1"/>
      <name val="Calibri"/>
      <charset val="204"/>
      <scheme val="minor"/>
    </font>
    <font>
      <b/>
      <i/>
      <sz val="12"/>
      <color theme="1"/>
      <name val="Calibri"/>
      <charset val="204"/>
      <scheme val="minor"/>
    </font>
    <font>
      <b/>
      <sz val="11"/>
      <color indexed="18"/>
      <name val="Times New Roman"/>
      <charset val="204"/>
    </font>
    <font>
      <sz val="11"/>
      <name val="Times New Roman"/>
      <charset val="204"/>
    </font>
    <font>
      <u/>
      <sz val="10.5"/>
      <name val="Times New Roman"/>
      <charset val="204"/>
    </font>
    <font>
      <sz val="10.5"/>
      <name val="Times New Roman"/>
      <charset val="204"/>
    </font>
    <font>
      <b/>
      <sz val="11"/>
      <name val="Times New Roman"/>
      <charset val="204"/>
    </font>
    <font>
      <b/>
      <sz val="12"/>
      <name val="Times New Roman"/>
      <charset val="204"/>
    </font>
    <font>
      <u/>
      <sz val="11"/>
      <name val="Times New Roman"/>
      <charset val="204"/>
    </font>
    <font>
      <b/>
      <sz val="10.5"/>
      <color indexed="18"/>
      <name val="Times New Roman"/>
      <charset val="204"/>
    </font>
    <font>
      <b/>
      <sz val="11"/>
      <name val="Calibri"/>
      <charset val="204"/>
      <scheme val="minor"/>
    </font>
    <font>
      <b/>
      <sz val="11"/>
      <color theme="1"/>
      <name val="Calibri"/>
      <charset val="204"/>
      <scheme val="minor"/>
    </font>
    <font>
      <sz val="12"/>
      <name val="Times New Roman"/>
      <charset val="204"/>
    </font>
    <font>
      <sz val="10"/>
      <color theme="1"/>
      <name val="Calibri"/>
      <charset val="204"/>
      <scheme val="minor"/>
    </font>
    <font>
      <b/>
      <sz val="12"/>
      <color rgb="FFFF0000"/>
      <name val="Calibri"/>
      <charset val="204"/>
      <scheme val="minor"/>
    </font>
    <font>
      <sz val="10.5"/>
      <color theme="1"/>
      <name val="Times New Roman"/>
      <charset val="204"/>
    </font>
    <font>
      <b/>
      <sz val="12"/>
      <name val="Calibri"/>
      <charset val="204"/>
      <scheme val="minor"/>
    </font>
    <font>
      <b/>
      <sz val="10"/>
      <color theme="1"/>
      <name val="Calibri"/>
      <charset val="204"/>
      <scheme val="minor"/>
    </font>
    <font>
      <u/>
      <sz val="11"/>
      <color theme="1"/>
      <name val="Calibri"/>
      <charset val="204"/>
      <scheme val="minor"/>
    </font>
    <font>
      <sz val="11"/>
      <color rgb="FFFF0000"/>
      <name val="Calibri"/>
      <charset val="204"/>
      <scheme val="minor"/>
    </font>
    <font>
      <sz val="10"/>
      <color rgb="FFFF0000"/>
      <name val="Times New Roman"/>
      <charset val="204"/>
    </font>
    <font>
      <sz val="9"/>
      <name val="Times New Roman"/>
      <charset val="204"/>
    </font>
    <font>
      <sz val="10"/>
      <name val="Times New Roman"/>
      <charset val="204"/>
    </font>
    <font>
      <b/>
      <sz val="11"/>
      <color rgb="FFFF0000"/>
      <name val="Calibri"/>
      <charset val="204"/>
      <scheme val="minor"/>
    </font>
    <font>
      <sz val="11"/>
      <color theme="1"/>
      <name val="Calibri"/>
      <charset val="20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medium">
        <color auto="1"/>
      </bottom>
      <diagonal/>
    </border>
    <border>
      <left style="thin">
        <color auto="1"/>
      </left>
      <right style="thin">
        <color auto="1"/>
      </right>
      <top/>
      <bottom/>
      <diagonal/>
    </border>
  </borders>
  <cellStyleXfs count="2">
    <xf numFmtId="0" fontId="0" fillId="0" borderId="0"/>
    <xf numFmtId="164" fontId="28" fillId="0" borderId="0" applyFont="0" applyFill="0" applyBorder="0" applyAlignment="0" applyProtection="0"/>
  </cellStyleXfs>
  <cellXfs count="516">
    <xf numFmtId="0" fontId="0" fillId="0" borderId="0" xfId="0"/>
    <xf numFmtId="0" fontId="2" fillId="0" borderId="0" xfId="0" applyFont="1"/>
    <xf numFmtId="0" fontId="3" fillId="0" borderId="1" xfId="0" applyFont="1" applyBorder="1"/>
    <xf numFmtId="0" fontId="3" fillId="0" borderId="2" xfId="0" applyFont="1" applyBorder="1"/>
    <xf numFmtId="0" fontId="3" fillId="0" borderId="3" xfId="0" applyFont="1" applyBorder="1"/>
    <xf numFmtId="0" fontId="3" fillId="0" borderId="0" xfId="0" applyFont="1" applyBorder="1"/>
    <xf numFmtId="0" fontId="0" fillId="0" borderId="3" xfId="0" applyBorder="1"/>
    <xf numFmtId="0" fontId="0" fillId="0" borderId="0" xfId="0" applyBorder="1"/>
    <xf numFmtId="0" fontId="4" fillId="0" borderId="3" xfId="0" applyFont="1" applyBorder="1"/>
    <xf numFmtId="0" fontId="4" fillId="0" borderId="0" xfId="0" applyFont="1" applyBorder="1"/>
    <xf numFmtId="0" fontId="3" fillId="0" borderId="3" xfId="0" applyFont="1" applyBorder="1" applyAlignment="1">
      <alignment horizontal="left" vertical="top"/>
    </xf>
    <xf numFmtId="0" fontId="3" fillId="0" borderId="0" xfId="0" applyFont="1" applyBorder="1" applyAlignment="1">
      <alignment horizontal="left" vertical="top"/>
    </xf>
    <xf numFmtId="0" fontId="5" fillId="0" borderId="3" xfId="0" applyFont="1" applyBorder="1"/>
    <xf numFmtId="0" fontId="5" fillId="0" borderId="0" xfId="0" applyFont="1" applyBorder="1"/>
    <xf numFmtId="0" fontId="0" fillId="0" borderId="4" xfId="0" applyBorder="1"/>
    <xf numFmtId="0" fontId="0" fillId="0" borderId="5" xfId="0" applyBorder="1"/>
    <xf numFmtId="0" fontId="7" fillId="0" borderId="0" xfId="0" applyFont="1" applyFill="1" applyAlignment="1">
      <alignment wrapText="1"/>
    </xf>
    <xf numFmtId="0" fontId="7" fillId="0" borderId="0" xfId="0" applyFont="1" applyFill="1" applyAlignment="1">
      <alignment horizontal="right" wrapText="1"/>
    </xf>
    <xf numFmtId="0" fontId="7" fillId="0" borderId="0" xfId="0" applyFont="1" applyFill="1"/>
    <xf numFmtId="0" fontId="7" fillId="0" borderId="0" xfId="0" applyFont="1" applyFill="1" applyAlignment="1">
      <alignment horizontal="center" wrapText="1"/>
    </xf>
    <xf numFmtId="0" fontId="7" fillId="0" borderId="7" xfId="0" applyFont="1" applyFill="1" applyBorder="1" applyAlignment="1">
      <alignment horizontal="center" vertical="top" wrapText="1"/>
    </xf>
    <xf numFmtId="0" fontId="7" fillId="0" borderId="9" xfId="0" applyFont="1" applyFill="1" applyBorder="1" applyAlignment="1">
      <alignment horizontal="center" vertical="top" wrapText="1"/>
    </xf>
    <xf numFmtId="0" fontId="7" fillId="0" borderId="10" xfId="0" applyFont="1" applyFill="1" applyBorder="1" applyAlignment="1">
      <alignment horizontal="center" wrapText="1"/>
    </xf>
    <xf numFmtId="0" fontId="7" fillId="0" borderId="11" xfId="0" applyFont="1" applyFill="1" applyBorder="1" applyAlignment="1">
      <alignment horizontal="center" wrapText="1"/>
    </xf>
    <xf numFmtId="0" fontId="7" fillId="0" borderId="12" xfId="0" applyFont="1" applyFill="1" applyBorder="1" applyAlignment="1">
      <alignment horizontal="center" wrapText="1"/>
    </xf>
    <xf numFmtId="0" fontId="7" fillId="0" borderId="7" xfId="0" applyFont="1" applyFill="1" applyBorder="1" applyAlignment="1">
      <alignment horizontal="center" wrapText="1"/>
    </xf>
    <xf numFmtId="0" fontId="10" fillId="0" borderId="10" xfId="0" applyFont="1" applyFill="1" applyBorder="1" applyAlignment="1">
      <alignment horizontal="left" wrapText="1"/>
    </xf>
    <xf numFmtId="0" fontId="10" fillId="0" borderId="11" xfId="0" applyFont="1" applyFill="1" applyBorder="1" applyAlignment="1">
      <alignment horizontal="left" wrapText="1"/>
    </xf>
    <xf numFmtId="0" fontId="10" fillId="0" borderId="11" xfId="0" applyFont="1" applyFill="1" applyBorder="1" applyAlignment="1">
      <alignment wrapText="1"/>
    </xf>
    <xf numFmtId="0" fontId="7" fillId="0" borderId="10" xfId="0" applyFont="1" applyFill="1" applyBorder="1" applyAlignment="1">
      <alignment horizontal="left" wrapText="1"/>
    </xf>
    <xf numFmtId="0" fontId="7" fillId="0" borderId="11" xfId="0" applyFont="1" applyFill="1" applyBorder="1" applyAlignment="1">
      <alignment horizontal="left" wrapText="1"/>
    </xf>
    <xf numFmtId="0" fontId="7" fillId="0" borderId="12" xfId="0" applyFont="1" applyFill="1" applyBorder="1" applyAlignment="1">
      <alignment horizontal="left" wrapText="1"/>
    </xf>
    <xf numFmtId="0" fontId="7" fillId="0" borderId="9" xfId="0" applyFont="1" applyFill="1" applyBorder="1" applyAlignment="1">
      <alignment horizontal="center" wrapText="1"/>
    </xf>
    <xf numFmtId="169" fontId="7" fillId="0" borderId="10" xfId="0" applyNumberFormat="1" applyFont="1" applyFill="1" applyBorder="1" applyAlignment="1">
      <alignment horizontal="right" wrapText="1"/>
    </xf>
    <xf numFmtId="0" fontId="7" fillId="0" borderId="13" xfId="0" applyFont="1" applyFill="1" applyBorder="1" applyAlignment="1">
      <alignment horizontal="center" wrapText="1"/>
    </xf>
    <xf numFmtId="0" fontId="7" fillId="0" borderId="1" xfId="0" applyFont="1" applyFill="1" applyBorder="1" applyAlignment="1">
      <alignment horizontal="left" wrapText="1"/>
    </xf>
    <xf numFmtId="0" fontId="7" fillId="0" borderId="2" xfId="0" applyFont="1" applyFill="1" applyBorder="1" applyAlignment="1">
      <alignment horizontal="left" wrapText="1"/>
    </xf>
    <xf numFmtId="0" fontId="7" fillId="0" borderId="6" xfId="0" applyFont="1" applyFill="1" applyBorder="1" applyAlignment="1">
      <alignment horizontal="left" wrapText="1"/>
    </xf>
    <xf numFmtId="0" fontId="7" fillId="0" borderId="4" xfId="0" applyFont="1" applyFill="1" applyBorder="1" applyAlignment="1">
      <alignment horizontal="left" wrapText="1"/>
    </xf>
    <xf numFmtId="0" fontId="7" fillId="0" borderId="5" xfId="0" applyFont="1" applyFill="1" applyBorder="1" applyAlignment="1">
      <alignment horizontal="left" wrapText="1"/>
    </xf>
    <xf numFmtId="0" fontId="7" fillId="0" borderId="8" xfId="0" applyFont="1" applyFill="1" applyBorder="1" applyAlignment="1">
      <alignment horizontal="left" wrapText="1"/>
    </xf>
    <xf numFmtId="0" fontId="11" fillId="0" borderId="10" xfId="0" applyFont="1" applyFill="1" applyBorder="1" applyAlignment="1">
      <alignment horizontal="left" wrapText="1"/>
    </xf>
    <xf numFmtId="0" fontId="11" fillId="0" borderId="11" xfId="0" applyFont="1" applyFill="1" applyBorder="1" applyAlignment="1">
      <alignment horizontal="left" wrapText="1"/>
    </xf>
    <xf numFmtId="0" fontId="11" fillId="0" borderId="12" xfId="0" applyFont="1" applyFill="1" applyBorder="1" applyAlignment="1">
      <alignment horizontal="left" wrapText="1"/>
    </xf>
    <xf numFmtId="0" fontId="11" fillId="0" borderId="7" xfId="0" applyFont="1" applyFill="1" applyBorder="1" applyAlignment="1">
      <alignment horizontal="center" wrapText="1"/>
    </xf>
    <xf numFmtId="0" fontId="10" fillId="0" borderId="11" xfId="0" applyFont="1" applyFill="1" applyBorder="1" applyAlignment="1">
      <alignment horizontal="center" wrapText="1"/>
    </xf>
    <xf numFmtId="0" fontId="12" fillId="0" borderId="1" xfId="0" applyFont="1" applyFill="1" applyBorder="1" applyAlignment="1">
      <alignment wrapText="1"/>
    </xf>
    <xf numFmtId="169" fontId="7" fillId="0" borderId="11" xfId="0" applyNumberFormat="1" applyFont="1" applyFill="1" applyBorder="1" applyAlignment="1">
      <alignment horizontal="right" wrapText="1"/>
    </xf>
    <xf numFmtId="169" fontId="7" fillId="0" borderId="12" xfId="0" applyNumberFormat="1" applyFont="1" applyFill="1" applyBorder="1" applyAlignment="1">
      <alignment horizontal="right" wrapText="1"/>
    </xf>
    <xf numFmtId="0" fontId="0" fillId="0" borderId="6" xfId="0" applyBorder="1"/>
    <xf numFmtId="0" fontId="3" fillId="0" borderId="6" xfId="0" applyFont="1" applyBorder="1"/>
    <xf numFmtId="0" fontId="0" fillId="0" borderId="14" xfId="0" applyBorder="1"/>
    <xf numFmtId="0" fontId="3" fillId="0" borderId="14" xfId="0" applyFont="1" applyBorder="1"/>
    <xf numFmtId="171" fontId="0" fillId="0" borderId="0" xfId="0" applyNumberFormat="1" applyBorder="1"/>
    <xf numFmtId="172" fontId="3" fillId="0" borderId="0" xfId="0" applyNumberFormat="1" applyFont="1" applyBorder="1"/>
    <xf numFmtId="171" fontId="3" fillId="0" borderId="0" xfId="0" applyNumberFormat="1" applyFont="1" applyBorder="1"/>
    <xf numFmtId="0" fontId="3" fillId="0" borderId="11" xfId="0" applyFont="1" applyBorder="1"/>
    <xf numFmtId="0" fontId="3" fillId="0" borderId="12" xfId="0" applyFont="1" applyBorder="1"/>
    <xf numFmtId="171" fontId="4" fillId="0" borderId="0" xfId="0" applyNumberFormat="1" applyFont="1" applyBorder="1"/>
    <xf numFmtId="173" fontId="4" fillId="0" borderId="0" xfId="0" applyNumberFormat="1" applyFont="1" applyBorder="1"/>
    <xf numFmtId="0" fontId="0" fillId="0" borderId="8" xfId="0" applyBorder="1"/>
    <xf numFmtId="0" fontId="9" fillId="2" borderId="0" xfId="0" applyFont="1" applyFill="1" applyAlignment="1">
      <alignment horizontal="right" wrapText="1"/>
    </xf>
    <xf numFmtId="0" fontId="7" fillId="2" borderId="0" xfId="0" applyFont="1" applyFill="1" applyAlignment="1">
      <alignment horizontal="right" wrapText="1"/>
    </xf>
    <xf numFmtId="0" fontId="7" fillId="2" borderId="15" xfId="0" applyFont="1" applyFill="1" applyBorder="1" applyAlignment="1">
      <alignment horizontal="right" wrapText="1"/>
    </xf>
    <xf numFmtId="174" fontId="7" fillId="2" borderId="15" xfId="0" applyNumberFormat="1" applyFont="1" applyFill="1" applyBorder="1" applyAlignment="1">
      <alignment horizontal="right"/>
    </xf>
    <xf numFmtId="170" fontId="7" fillId="2" borderId="15" xfId="0" applyNumberFormat="1" applyFont="1" applyFill="1" applyBorder="1" applyAlignment="1">
      <alignment horizontal="right" wrapText="1"/>
    </xf>
    <xf numFmtId="174" fontId="7" fillId="2" borderId="15" xfId="0" applyNumberFormat="1" applyFont="1" applyFill="1" applyBorder="1" applyAlignment="1">
      <alignment horizontal="right" wrapText="1"/>
    </xf>
    <xf numFmtId="0" fontId="9" fillId="2" borderId="0" xfId="0" applyFont="1" applyFill="1" applyBorder="1" applyAlignment="1">
      <alignment wrapText="1"/>
    </xf>
    <xf numFmtId="0" fontId="7" fillId="0" borderId="8" xfId="0" applyFont="1" applyFill="1" applyBorder="1" applyAlignment="1">
      <alignment wrapText="1"/>
    </xf>
    <xf numFmtId="174" fontId="12" fillId="2" borderId="15" xfId="0" applyNumberFormat="1" applyFont="1" applyFill="1" applyBorder="1" applyAlignment="1">
      <alignment horizontal="right" wrapText="1"/>
    </xf>
    <xf numFmtId="167" fontId="7" fillId="2" borderId="0" xfId="0" applyNumberFormat="1" applyFont="1" applyFill="1" applyAlignment="1">
      <alignment horizontal="right" wrapText="1"/>
    </xf>
    <xf numFmtId="167" fontId="9" fillId="2" borderId="0" xfId="0" applyNumberFormat="1" applyFont="1" applyFill="1" applyAlignment="1">
      <alignment horizontal="right" wrapText="1"/>
    </xf>
    <xf numFmtId="0" fontId="9" fillId="2" borderId="0" xfId="0" applyFont="1" applyFill="1"/>
    <xf numFmtId="0" fontId="9" fillId="2" borderId="0" xfId="0" applyFont="1" applyFill="1" applyAlignment="1">
      <alignment horizontal="center"/>
    </xf>
    <xf numFmtId="0" fontId="9" fillId="0" borderId="13" xfId="0" applyFont="1" applyFill="1" applyBorder="1" applyAlignment="1">
      <alignment horizontal="center" vertical="top" wrapText="1"/>
    </xf>
    <xf numFmtId="0" fontId="9" fillId="0" borderId="11" xfId="0" applyFont="1" applyFill="1" applyBorder="1" applyAlignment="1">
      <alignment horizontal="center" vertical="top" wrapText="1"/>
    </xf>
    <xf numFmtId="174" fontId="9" fillId="0" borderId="11" xfId="0" applyNumberFormat="1" applyFont="1" applyFill="1" applyBorder="1" applyAlignment="1">
      <alignment horizontal="left" vertical="top" wrapText="1"/>
    </xf>
    <xf numFmtId="0" fontId="9" fillId="0" borderId="13" xfId="0" applyFont="1" applyFill="1" applyBorder="1" applyAlignment="1">
      <alignment horizontal="center" wrapText="1"/>
    </xf>
    <xf numFmtId="49" fontId="7" fillId="0" borderId="9" xfId="0" applyNumberFormat="1" applyFont="1" applyFill="1" applyBorder="1" applyAlignment="1">
      <alignment horizontal="center" wrapText="1"/>
    </xf>
    <xf numFmtId="49" fontId="7" fillId="0" borderId="13" xfId="0" applyNumberFormat="1" applyFont="1" applyFill="1" applyBorder="1" applyAlignment="1">
      <alignment horizontal="center" wrapText="1"/>
    </xf>
    <xf numFmtId="0" fontId="9" fillId="2" borderId="0" xfId="0" applyFont="1" applyFill="1" applyAlignment="1">
      <alignment horizontal="center" wrapText="1"/>
    </xf>
    <xf numFmtId="0" fontId="9" fillId="0" borderId="2" xfId="0" applyFont="1" applyFill="1" applyBorder="1" applyAlignment="1">
      <alignment vertical="top" wrapText="1"/>
    </xf>
    <xf numFmtId="174" fontId="9" fillId="0" borderId="6" xfId="0" applyNumberFormat="1" applyFont="1" applyFill="1" applyBorder="1" applyAlignment="1">
      <alignment horizontal="left" vertical="top" wrapText="1"/>
    </xf>
    <xf numFmtId="0" fontId="11" fillId="0" borderId="13" xfId="0" applyFont="1" applyFill="1" applyBorder="1" applyAlignment="1">
      <alignment horizontal="center" wrapText="1"/>
    </xf>
    <xf numFmtId="0" fontId="7" fillId="0" borderId="0" xfId="0" applyFont="1" applyFill="1" applyBorder="1" applyAlignment="1">
      <alignment horizontal="left" wrapText="1"/>
    </xf>
    <xf numFmtId="0" fontId="7" fillId="0" borderId="0" xfId="0" applyFont="1" applyFill="1" applyBorder="1" applyAlignment="1">
      <alignment horizontal="center" wrapText="1"/>
    </xf>
    <xf numFmtId="171" fontId="7" fillId="0" borderId="0" xfId="0" applyNumberFormat="1" applyFont="1" applyFill="1" applyBorder="1" applyAlignment="1">
      <alignment horizontal="center" wrapText="1"/>
    </xf>
    <xf numFmtId="0" fontId="7" fillId="0" borderId="1" xfId="1" applyNumberFormat="1" applyFont="1" applyFill="1" applyBorder="1" applyAlignment="1">
      <alignment horizontal="center" vertical="center" wrapText="1"/>
    </xf>
    <xf numFmtId="0" fontId="7" fillId="0" borderId="2" xfId="1" applyNumberFormat="1" applyFont="1" applyFill="1" applyBorder="1" applyAlignment="1">
      <alignment horizontal="center" vertical="center" wrapText="1"/>
    </xf>
    <xf numFmtId="0" fontId="7" fillId="0" borderId="6" xfId="1"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1" applyNumberFormat="1" applyFont="1" applyFill="1" applyBorder="1" applyAlignment="1">
      <alignment horizontal="center" vertical="center" wrapText="1"/>
    </xf>
    <xf numFmtId="0" fontId="7" fillId="0" borderId="5" xfId="1" applyNumberFormat="1" applyFont="1" applyFill="1" applyBorder="1" applyAlignment="1">
      <alignment horizontal="center" vertical="center" wrapText="1"/>
    </xf>
    <xf numFmtId="0" fontId="7" fillId="0" borderId="8" xfId="1" applyNumberFormat="1" applyFont="1" applyFill="1" applyBorder="1" applyAlignment="1">
      <alignment horizontal="center" vertical="center" wrapText="1"/>
    </xf>
    <xf numFmtId="0" fontId="11" fillId="0" borderId="10" xfId="0" applyFont="1" applyFill="1" applyBorder="1" applyAlignment="1">
      <alignment wrapText="1"/>
    </xf>
    <xf numFmtId="0" fontId="11" fillId="0" borderId="11" xfId="0" applyFont="1" applyFill="1" applyBorder="1" applyAlignment="1">
      <alignment wrapText="1"/>
    </xf>
    <xf numFmtId="0" fontId="11" fillId="0" borderId="12" xfId="0" applyFont="1" applyFill="1" applyBorder="1" applyAlignment="1">
      <alignment wrapText="1"/>
    </xf>
    <xf numFmtId="0" fontId="11" fillId="0" borderId="13" xfId="0" applyFont="1" applyFill="1" applyBorder="1" applyAlignment="1">
      <alignment horizontal="left" wrapText="1"/>
    </xf>
    <xf numFmtId="0" fontId="0" fillId="0" borderId="0" xfId="0" applyFill="1"/>
    <xf numFmtId="0" fontId="9" fillId="3" borderId="13" xfId="0" applyFont="1" applyFill="1" applyBorder="1" applyAlignment="1">
      <alignment horizontal="center" vertical="top" wrapText="1"/>
    </xf>
    <xf numFmtId="0" fontId="9" fillId="3" borderId="13" xfId="0" applyFont="1" applyFill="1" applyBorder="1" applyAlignment="1">
      <alignment horizontal="center" wrapText="1"/>
    </xf>
    <xf numFmtId="0" fontId="9" fillId="3" borderId="7" xfId="0" applyFont="1" applyFill="1" applyBorder="1" applyAlignment="1">
      <alignment horizontal="left" wrapText="1"/>
    </xf>
    <xf numFmtId="49" fontId="9" fillId="3" borderId="7" xfId="0" applyNumberFormat="1" applyFont="1" applyFill="1" applyBorder="1" applyAlignment="1">
      <alignment horizontal="center" wrapText="1"/>
    </xf>
    <xf numFmtId="0" fontId="9" fillId="3" borderId="13" xfId="0" applyFont="1" applyFill="1" applyBorder="1" applyAlignment="1">
      <alignment wrapText="1"/>
    </xf>
    <xf numFmtId="49" fontId="9" fillId="3" borderId="13" xfId="0" applyNumberFormat="1" applyFont="1" applyFill="1" applyBorder="1" applyAlignment="1">
      <alignment horizontal="center" wrapText="1"/>
    </xf>
    <xf numFmtId="49" fontId="9" fillId="3" borderId="1" xfId="0" applyNumberFormat="1" applyFont="1" applyFill="1" applyBorder="1" applyAlignment="1">
      <alignment horizontal="center" wrapText="1"/>
    </xf>
    <xf numFmtId="0" fontId="9" fillId="3" borderId="9" xfId="0" applyFont="1" applyFill="1" applyBorder="1" applyAlignment="1">
      <alignment horizontal="left" wrapText="1"/>
    </xf>
    <xf numFmtId="49" fontId="9" fillId="3" borderId="4" xfId="0" applyNumberFormat="1" applyFont="1" applyFill="1" applyBorder="1" applyAlignment="1">
      <alignment horizontal="center" wrapText="1"/>
    </xf>
    <xf numFmtId="0" fontId="9" fillId="3" borderId="13" xfId="0" applyFont="1" applyFill="1" applyBorder="1" applyAlignment="1">
      <alignment horizontal="left" wrapText="1"/>
    </xf>
    <xf numFmtId="0" fontId="12" fillId="0" borderId="1" xfId="0" applyFont="1" applyFill="1" applyBorder="1" applyAlignment="1">
      <alignment horizontal="center" vertical="center" wrapText="1"/>
    </xf>
    <xf numFmtId="0" fontId="0" fillId="0" borderId="3" xfId="0" applyFont="1" applyFill="1" applyBorder="1"/>
    <xf numFmtId="0" fontId="0" fillId="0" borderId="0" xfId="0" applyFont="1" applyFill="1" applyBorder="1"/>
    <xf numFmtId="0" fontId="0" fillId="0" borderId="4" xfId="0" applyFont="1" applyFill="1" applyBorder="1"/>
    <xf numFmtId="0" fontId="0" fillId="0" borderId="5" xfId="0" applyFont="1" applyFill="1" applyBorder="1"/>
    <xf numFmtId="0" fontId="0" fillId="0" borderId="3" xfId="0" applyFill="1" applyBorder="1"/>
    <xf numFmtId="0" fontId="0" fillId="0" borderId="4" xfId="0" applyFill="1" applyBorder="1"/>
    <xf numFmtId="0" fontId="0" fillId="0" borderId="0" xfId="0" applyFont="1" applyBorder="1"/>
    <xf numFmtId="0" fontId="3" fillId="0" borderId="0" xfId="0" applyFont="1" applyBorder="1" applyAlignment="1"/>
    <xf numFmtId="0" fontId="0" fillId="0" borderId="0" xfId="0" applyBorder="1" applyAlignment="1"/>
    <xf numFmtId="0" fontId="14" fillId="0" borderId="0" xfId="0" applyFont="1" applyBorder="1"/>
    <xf numFmtId="0" fontId="15" fillId="0" borderId="0" xfId="0" applyFont="1" applyBorder="1"/>
    <xf numFmtId="0" fontId="0" fillId="0" borderId="0" xfId="0" applyFont="1" applyFill="1" applyBorder="1" applyAlignment="1">
      <alignment horizontal="center"/>
    </xf>
    <xf numFmtId="0" fontId="0" fillId="0" borderId="5" xfId="0" applyFont="1" applyFill="1" applyBorder="1" applyAlignment="1">
      <alignment horizontal="center"/>
    </xf>
    <xf numFmtId="0" fontId="0" fillId="0" borderId="0" xfId="0" applyFont="1" applyBorder="1" applyAlignment="1">
      <alignment horizontal="center"/>
    </xf>
    <xf numFmtId="0" fontId="0" fillId="0" borderId="5" xfId="0" applyFont="1" applyBorder="1" applyAlignment="1">
      <alignment horizontal="center"/>
    </xf>
    <xf numFmtId="0" fontId="17" fillId="0" borderId="0" xfId="0" applyFont="1" applyBorder="1"/>
    <xf numFmtId="0" fontId="0" fillId="0" borderId="0" xfId="0" applyBorder="1" applyAlignment="1">
      <alignment horizontal="center"/>
    </xf>
    <xf numFmtId="0" fontId="9" fillId="3" borderId="1" xfId="0" applyFont="1" applyFill="1" applyBorder="1" applyAlignment="1">
      <alignment horizontal="right" vertical="top" wrapText="1"/>
    </xf>
    <xf numFmtId="0" fontId="0" fillId="0" borderId="14" xfId="0" applyFont="1" applyFill="1" applyBorder="1" applyAlignment="1">
      <alignment horizontal="center"/>
    </xf>
    <xf numFmtId="0" fontId="0" fillId="0" borderId="14" xfId="0" applyFont="1" applyBorder="1" applyAlignment="1">
      <alignment horizontal="center"/>
    </xf>
    <xf numFmtId="0" fontId="0" fillId="0" borderId="8" xfId="0" applyFont="1" applyBorder="1" applyAlignment="1">
      <alignment horizontal="center"/>
    </xf>
    <xf numFmtId="0" fontId="17" fillId="0" borderId="14" xfId="0" applyFont="1" applyBorder="1"/>
    <xf numFmtId="0" fontId="17" fillId="0" borderId="0" xfId="0" applyFont="1"/>
    <xf numFmtId="49" fontId="9" fillId="3" borderId="9" xfId="0" applyNumberFormat="1" applyFont="1" applyFill="1" applyBorder="1" applyAlignment="1">
      <alignment horizontal="center" wrapText="1"/>
    </xf>
    <xf numFmtId="177" fontId="9" fillId="3" borderId="7" xfId="0" applyNumberFormat="1" applyFont="1" applyFill="1" applyBorder="1" applyAlignment="1">
      <alignment wrapText="1"/>
    </xf>
    <xf numFmtId="0" fontId="18" fillId="0" borderId="0" xfId="0" applyFont="1"/>
    <xf numFmtId="0" fontId="4" fillId="0" borderId="0" xfId="0" applyFont="1"/>
    <xf numFmtId="0" fontId="3" fillId="0" borderId="0" xfId="0" applyFont="1"/>
    <xf numFmtId="0" fontId="4" fillId="0" borderId="1" xfId="0" applyFont="1" applyBorder="1" applyAlignment="1"/>
    <xf numFmtId="0" fontId="4" fillId="0" borderId="2" xfId="0" applyFont="1" applyBorder="1" applyAlignment="1"/>
    <xf numFmtId="0" fontId="4" fillId="0" borderId="6" xfId="0" applyFont="1" applyBorder="1" applyAlignment="1"/>
    <xf numFmtId="0" fontId="15" fillId="0" borderId="1" xfId="0" applyFont="1" applyBorder="1"/>
    <xf numFmtId="0" fontId="15" fillId="0" borderId="6" xfId="0" applyFont="1" applyBorder="1"/>
    <xf numFmtId="0" fontId="4" fillId="0" borderId="3" xfId="0" applyFont="1" applyBorder="1" applyAlignment="1"/>
    <xf numFmtId="0" fontId="4" fillId="0" borderId="0" xfId="0" applyFont="1" applyBorder="1" applyAlignment="1"/>
    <xf numFmtId="0" fontId="4" fillId="0" borderId="14" xfId="0" applyFont="1" applyBorder="1" applyAlignment="1"/>
    <xf numFmtId="0" fontId="15" fillId="0" borderId="3" xfId="0" applyFont="1" applyBorder="1"/>
    <xf numFmtId="0" fontId="15" fillId="0" borderId="14" xfId="0" applyFont="1" applyBorder="1"/>
    <xf numFmtId="0" fontId="4" fillId="0" borderId="4" xfId="0" applyFont="1" applyBorder="1" applyAlignment="1"/>
    <xf numFmtId="0" fontId="4" fillId="0" borderId="5" xfId="0" applyFont="1" applyBorder="1" applyAlignment="1"/>
    <xf numFmtId="0" fontId="4" fillId="0" borderId="8" xfId="0" applyFont="1" applyBorder="1" applyAlignment="1"/>
    <xf numFmtId="0" fontId="0" fillId="0" borderId="10" xfId="0" applyBorder="1"/>
    <xf numFmtId="0" fontId="0" fillId="0" borderId="11" xfId="0" applyBorder="1"/>
    <xf numFmtId="0" fontId="0" fillId="0" borderId="12" xfId="0" applyBorder="1"/>
    <xf numFmtId="0" fontId="0" fillId="0" borderId="1" xfId="0" applyBorder="1"/>
    <xf numFmtId="0" fontId="0" fillId="0" borderId="2" xfId="0" applyBorder="1"/>
    <xf numFmtId="0" fontId="15" fillId="0" borderId="2" xfId="0" applyFont="1" applyBorder="1"/>
    <xf numFmtId="0" fontId="15" fillId="0" borderId="5" xfId="0" applyFont="1" applyBorder="1"/>
    <xf numFmtId="0" fontId="15" fillId="0" borderId="8" xfId="0" applyFont="1" applyBorder="1"/>
    <xf numFmtId="0" fontId="0" fillId="3" borderId="2" xfId="0" applyFill="1" applyBorder="1"/>
    <xf numFmtId="0" fontId="0" fillId="3" borderId="6" xfId="0" applyFill="1" applyBorder="1"/>
    <xf numFmtId="0" fontId="20" fillId="0" borderId="0" xfId="0" applyFont="1" applyBorder="1"/>
    <xf numFmtId="0" fontId="4" fillId="0" borderId="1" xfId="0" applyFont="1" applyBorder="1"/>
    <xf numFmtId="0" fontId="4" fillId="0" borderId="2" xfId="0" applyFont="1" applyBorder="1"/>
    <xf numFmtId="0" fontId="0" fillId="0" borderId="4" xfId="0" applyFont="1" applyBorder="1"/>
    <xf numFmtId="0" fontId="0" fillId="0" borderId="5" xfId="0" applyFont="1" applyBorder="1"/>
    <xf numFmtId="0" fontId="0" fillId="0" borderId="8" xfId="0" applyFont="1" applyBorder="1"/>
    <xf numFmtId="0" fontId="21" fillId="0" borderId="6" xfId="0" applyFont="1" applyBorder="1"/>
    <xf numFmtId="0" fontId="21" fillId="0" borderId="14" xfId="0" applyFont="1" applyBorder="1"/>
    <xf numFmtId="0" fontId="15" fillId="0" borderId="4" xfId="0" applyFont="1" applyBorder="1"/>
    <xf numFmtId="0" fontId="10" fillId="3" borderId="11" xfId="0" applyFont="1" applyFill="1" applyBorder="1" applyAlignment="1">
      <alignment wrapText="1"/>
    </xf>
    <xf numFmtId="0" fontId="10" fillId="3" borderId="12" xfId="0" applyFont="1" applyFill="1" applyBorder="1" applyAlignment="1">
      <alignment wrapText="1"/>
    </xf>
    <xf numFmtId="0" fontId="0" fillId="0" borderId="4" xfId="0" applyBorder="1" applyAlignment="1">
      <alignment horizontal="left"/>
    </xf>
    <xf numFmtId="0" fontId="0" fillId="0" borderId="5" xfId="0" applyBorder="1" applyAlignment="1">
      <alignment horizontal="left"/>
    </xf>
    <xf numFmtId="0" fontId="0" fillId="0" borderId="8" xfId="0" applyBorder="1" applyAlignment="1">
      <alignment horizontal="left"/>
    </xf>
    <xf numFmtId="0" fontId="0" fillId="0" borderId="5" xfId="0" applyFill="1" applyBorder="1"/>
    <xf numFmtId="0" fontId="0" fillId="0" borderId="3" xfId="0" applyFont="1" applyBorder="1"/>
    <xf numFmtId="0" fontId="0" fillId="0" borderId="0" xfId="0" applyFont="1"/>
    <xf numFmtId="0" fontId="21" fillId="0" borderId="0" xfId="0" applyFont="1" applyBorder="1"/>
    <xf numFmtId="0" fontId="0" fillId="0" borderId="0" xfId="0" applyFill="1" applyBorder="1"/>
    <xf numFmtId="0" fontId="22" fillId="0" borderId="0" xfId="0" applyFont="1" applyBorder="1"/>
    <xf numFmtId="0" fontId="0" fillId="3" borderId="0" xfId="0" applyFill="1" applyBorder="1"/>
    <xf numFmtId="0" fontId="0" fillId="3" borderId="14" xfId="0" applyFill="1" applyBorder="1"/>
    <xf numFmtId="0" fontId="0" fillId="0" borderId="5" xfId="0" applyNumberFormat="1" applyBorder="1"/>
    <xf numFmtId="0" fontId="0" fillId="0" borderId="3" xfId="0" applyFill="1" applyBorder="1" applyAlignment="1">
      <alignment horizontal="center"/>
    </xf>
    <xf numFmtId="0" fontId="0" fillId="0" borderId="0" xfId="0" applyFill="1" applyBorder="1" applyAlignment="1">
      <alignment horizontal="center"/>
    </xf>
    <xf numFmtId="0" fontId="0" fillId="0" borderId="14" xfId="0" applyFill="1" applyBorder="1" applyAlignment="1">
      <alignment horizontal="center"/>
    </xf>
    <xf numFmtId="49" fontId="0" fillId="0" borderId="2" xfId="0" applyNumberFormat="1" applyBorder="1" applyAlignment="1">
      <alignment horizontal="left"/>
    </xf>
    <xf numFmtId="171" fontId="0" fillId="0" borderId="0" xfId="0" applyNumberFormat="1" applyFont="1" applyBorder="1"/>
    <xf numFmtId="0" fontId="0" fillId="0" borderId="10" xfId="0" applyFill="1" applyBorder="1"/>
    <xf numFmtId="0" fontId="15" fillId="0" borderId="0" xfId="0" applyFont="1"/>
    <xf numFmtId="0" fontId="22" fillId="0" borderId="8" xfId="0" applyFont="1" applyBorder="1"/>
    <xf numFmtId="0" fontId="25" fillId="0" borderId="0" xfId="0" applyFont="1" applyBorder="1" applyAlignment="1">
      <alignment vertical="top" wrapText="1"/>
    </xf>
    <xf numFmtId="0" fontId="26" fillId="0" borderId="0" xfId="0" applyFont="1" applyBorder="1" applyAlignment="1"/>
    <xf numFmtId="0" fontId="22" fillId="0" borderId="5" xfId="0" applyFont="1" applyBorder="1"/>
    <xf numFmtId="0" fontId="23" fillId="0" borderId="0" xfId="0" applyFont="1"/>
    <xf numFmtId="0" fontId="26" fillId="0" borderId="0" xfId="0" applyFont="1" applyBorder="1"/>
    <xf numFmtId="0" fontId="7" fillId="0" borderId="13" xfId="0" applyFont="1" applyFill="1" applyBorder="1" applyAlignment="1">
      <alignment horizontal="center" vertical="center" wrapText="1"/>
    </xf>
    <xf numFmtId="169" fontId="7" fillId="0" borderId="1" xfId="0" applyNumberFormat="1" applyFont="1" applyFill="1" applyBorder="1" applyAlignment="1">
      <alignment horizontal="center" wrapText="1"/>
    </xf>
    <xf numFmtId="169" fontId="7" fillId="0" borderId="2" xfId="0" applyNumberFormat="1" applyFont="1" applyFill="1" applyBorder="1" applyAlignment="1">
      <alignment horizontal="center" wrapText="1"/>
    </xf>
    <xf numFmtId="169" fontId="7" fillId="0" borderId="6" xfId="0" applyNumberFormat="1" applyFont="1" applyFill="1" applyBorder="1" applyAlignment="1">
      <alignment horizontal="center" wrapText="1"/>
    </xf>
    <xf numFmtId="169" fontId="7" fillId="0" borderId="4" xfId="0" applyNumberFormat="1" applyFont="1" applyFill="1" applyBorder="1" applyAlignment="1">
      <alignment horizontal="center" wrapText="1"/>
    </xf>
    <xf numFmtId="169" fontId="7" fillId="0" borderId="5" xfId="0" applyNumberFormat="1" applyFont="1" applyFill="1" applyBorder="1" applyAlignment="1">
      <alignment horizontal="center" wrapText="1"/>
    </xf>
    <xf numFmtId="169" fontId="7" fillId="0" borderId="8" xfId="0" applyNumberFormat="1" applyFont="1" applyFill="1" applyBorder="1" applyAlignment="1">
      <alignment horizontal="center" wrapTex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 xfId="0" applyFont="1" applyFill="1" applyBorder="1" applyAlignment="1">
      <alignment horizontal="center"/>
    </xf>
    <xf numFmtId="0" fontId="0" fillId="0" borderId="6" xfId="0" applyFont="1" applyFill="1" applyBorder="1" applyAlignment="1">
      <alignment horizontal="center"/>
    </xf>
    <xf numFmtId="0" fontId="0" fillId="0" borderId="4" xfId="0" applyFont="1" applyFill="1" applyBorder="1" applyAlignment="1">
      <alignment horizontal="center"/>
    </xf>
    <xf numFmtId="0" fontId="0" fillId="0" borderId="8" xfId="0" applyFont="1" applyFill="1" applyBorder="1" applyAlignment="1">
      <alignment horizontal="center"/>
    </xf>
    <xf numFmtId="0" fontId="0" fillId="0" borderId="1" xfId="0" applyFont="1" applyBorder="1" applyAlignment="1">
      <alignment horizontal="center"/>
    </xf>
    <xf numFmtId="0" fontId="0" fillId="0" borderId="2" xfId="0" applyFont="1" applyBorder="1" applyAlignment="1">
      <alignment horizontal="center"/>
    </xf>
    <xf numFmtId="0" fontId="0" fillId="0" borderId="3" xfId="0" applyFont="1" applyBorder="1" applyAlignment="1">
      <alignment horizontal="center"/>
    </xf>
    <xf numFmtId="0" fontId="0" fillId="0" borderId="0" xfId="0" applyFont="1" applyBorder="1" applyAlignment="1">
      <alignment horizontal="center"/>
    </xf>
    <xf numFmtId="0" fontId="0" fillId="0" borderId="4" xfId="0" applyFont="1" applyBorder="1" applyAlignment="1">
      <alignment horizontal="center"/>
    </xf>
    <xf numFmtId="0" fontId="0" fillId="0" borderId="5" xfId="0" applyFont="1" applyBorder="1" applyAlignment="1">
      <alignment horizontal="center"/>
    </xf>
    <xf numFmtId="0" fontId="0" fillId="0" borderId="2" xfId="0" applyFont="1" applyFill="1" applyBorder="1" applyAlignment="1">
      <alignment horizontal="center"/>
    </xf>
    <xf numFmtId="0" fontId="0" fillId="0" borderId="3" xfId="0" applyFont="1" applyFill="1" applyBorder="1" applyAlignment="1">
      <alignment horizontal="center"/>
    </xf>
    <xf numFmtId="0" fontId="0" fillId="0" borderId="0" xfId="0" applyFont="1" applyFill="1" applyBorder="1" applyAlignment="1">
      <alignment horizontal="center"/>
    </xf>
    <xf numFmtId="0" fontId="0" fillId="0" borderId="5" xfId="0" applyFont="1" applyFill="1" applyBorder="1" applyAlignment="1">
      <alignment horizontal="center"/>
    </xf>
    <xf numFmtId="169" fontId="7" fillId="0" borderId="10" xfId="0" applyNumberFormat="1" applyFont="1" applyFill="1" applyBorder="1" applyAlignment="1">
      <alignment horizontal="center" wrapText="1"/>
    </xf>
    <xf numFmtId="169" fontId="7" fillId="0" borderId="11" xfId="0" applyNumberFormat="1" applyFont="1" applyFill="1" applyBorder="1" applyAlignment="1">
      <alignment horizontal="center" wrapText="1"/>
    </xf>
    <xf numFmtId="169" fontId="7" fillId="0" borderId="12" xfId="0" applyNumberFormat="1" applyFont="1" applyFill="1" applyBorder="1" applyAlignment="1">
      <alignment horizontal="center" wrapText="1"/>
    </xf>
    <xf numFmtId="169" fontId="11" fillId="0" borderId="10" xfId="0" applyNumberFormat="1" applyFont="1" applyFill="1" applyBorder="1" applyAlignment="1">
      <alignment horizontal="center" wrapText="1"/>
    </xf>
    <xf numFmtId="169" fontId="11" fillId="0" borderId="11" xfId="0" applyNumberFormat="1" applyFont="1" applyFill="1" applyBorder="1" applyAlignment="1">
      <alignment horizontal="center" wrapText="1"/>
    </xf>
    <xf numFmtId="169" fontId="11" fillId="0" borderId="12" xfId="0" applyNumberFormat="1" applyFont="1" applyFill="1" applyBorder="1" applyAlignment="1">
      <alignment horizontal="center" wrapText="1"/>
    </xf>
    <xf numFmtId="169" fontId="10" fillId="0" borderId="11" xfId="0" applyNumberFormat="1" applyFont="1" applyFill="1" applyBorder="1" applyAlignment="1">
      <alignment horizontal="center" wrapText="1"/>
    </xf>
    <xf numFmtId="169" fontId="10" fillId="0" borderId="12" xfId="0" applyNumberFormat="1" applyFont="1" applyFill="1" applyBorder="1" applyAlignment="1">
      <alignment horizontal="center" wrapText="1"/>
    </xf>
    <xf numFmtId="170" fontId="26" fillId="3" borderId="0" xfId="0" applyNumberFormat="1" applyFont="1" applyFill="1" applyBorder="1" applyAlignment="1" applyProtection="1">
      <alignment horizontal="left" vertical="center" wrapText="1"/>
      <protection locked="0"/>
    </xf>
    <xf numFmtId="170" fontId="11" fillId="3" borderId="0" xfId="0" applyNumberFormat="1" applyFont="1" applyFill="1" applyBorder="1" applyAlignment="1" applyProtection="1">
      <alignment horizontal="left" vertical="center" wrapText="1"/>
      <protection locked="0"/>
    </xf>
    <xf numFmtId="170" fontId="24" fillId="3" borderId="0" xfId="0" applyNumberFormat="1" applyFont="1" applyFill="1" applyBorder="1" applyAlignment="1" applyProtection="1">
      <alignment horizontal="left" vertical="center" wrapText="1"/>
      <protection locked="0"/>
    </xf>
    <xf numFmtId="0" fontId="15" fillId="0" borderId="0" xfId="0" applyFont="1" applyBorder="1" applyAlignment="1">
      <alignment horizontal="center"/>
    </xf>
    <xf numFmtId="0" fontId="7" fillId="0" borderId="7" xfId="0" applyFont="1" applyFill="1" applyBorder="1" applyAlignment="1">
      <alignment horizontal="center" vertical="top" wrapText="1"/>
    </xf>
    <xf numFmtId="0" fontId="7" fillId="0" borderId="9" xfId="0" applyFont="1" applyFill="1" applyBorder="1" applyAlignment="1">
      <alignment horizontal="center" vertical="top" wrapText="1"/>
    </xf>
    <xf numFmtId="0" fontId="7"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7" xfId="0" applyFill="1" applyBorder="1" applyAlignment="1">
      <alignment horizontal="center" vertical="center"/>
    </xf>
    <xf numFmtId="0" fontId="0" fillId="0" borderId="16" xfId="0" applyFont="1" applyFill="1" applyBorder="1" applyAlignment="1">
      <alignment horizontal="center" vertical="center"/>
    </xf>
    <xf numFmtId="0" fontId="0" fillId="0" borderId="7" xfId="0" applyFont="1" applyBorder="1" applyAlignment="1">
      <alignment horizontal="center" vertical="center"/>
    </xf>
    <xf numFmtId="0" fontId="0" fillId="0" borderId="16" xfId="0" applyFont="1" applyBorder="1" applyAlignment="1">
      <alignment horizontal="center" vertical="center"/>
    </xf>
    <xf numFmtId="0" fontId="0" fillId="0" borderId="9" xfId="0" applyFont="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center" vertical="center"/>
    </xf>
    <xf numFmtId="0" fontId="7" fillId="3" borderId="1" xfId="1" applyNumberFormat="1" applyFont="1" applyFill="1" applyBorder="1" applyAlignment="1">
      <alignment horizontal="center" vertical="center" wrapText="1"/>
    </xf>
    <xf numFmtId="0" fontId="7" fillId="3" borderId="2" xfId="1" applyNumberFormat="1" applyFont="1" applyFill="1" applyBorder="1" applyAlignment="1">
      <alignment horizontal="center" vertical="center" wrapText="1"/>
    </xf>
    <xf numFmtId="0" fontId="7" fillId="3" borderId="6" xfId="1" applyNumberFormat="1" applyFont="1" applyFill="1" applyBorder="1" applyAlignment="1">
      <alignment horizontal="center" vertical="center" wrapText="1"/>
    </xf>
    <xf numFmtId="0" fontId="7" fillId="3" borderId="4" xfId="1" applyNumberFormat="1" applyFont="1" applyFill="1" applyBorder="1" applyAlignment="1">
      <alignment horizontal="center" vertical="center" wrapText="1"/>
    </xf>
    <xf numFmtId="0" fontId="7" fillId="3" borderId="5" xfId="1" applyNumberFormat="1" applyFont="1" applyFill="1" applyBorder="1" applyAlignment="1">
      <alignment horizontal="center" vertical="center" wrapText="1"/>
    </xf>
    <xf numFmtId="0" fontId="7" fillId="3" borderId="8" xfId="1"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8" xfId="0" applyFont="1" applyFill="1" applyBorder="1" applyAlignment="1">
      <alignment horizontal="center" vertical="center" wrapText="1"/>
    </xf>
    <xf numFmtId="171" fontId="0" fillId="0" borderId="1" xfId="0" applyNumberFormat="1" applyBorder="1" applyAlignment="1">
      <alignment horizontal="center"/>
    </xf>
    <xf numFmtId="171" fontId="0" fillId="0" borderId="6" xfId="0" applyNumberFormat="1" applyBorder="1" applyAlignment="1">
      <alignment horizontal="center"/>
    </xf>
    <xf numFmtId="171" fontId="0" fillId="0" borderId="4" xfId="0" applyNumberFormat="1" applyBorder="1" applyAlignment="1">
      <alignment horizontal="center"/>
    </xf>
    <xf numFmtId="171" fontId="0" fillId="0" borderId="8" xfId="0" applyNumberFormat="1" applyBorder="1" applyAlignment="1">
      <alignment horizontal="center"/>
    </xf>
    <xf numFmtId="49" fontId="1" fillId="0" borderId="1" xfId="0" applyNumberFormat="1" applyFont="1" applyBorder="1" applyAlignment="1">
      <alignment horizontal="center" wrapText="1"/>
    </xf>
    <xf numFmtId="49" fontId="0" fillId="0" borderId="2" xfId="0" applyNumberFormat="1" applyBorder="1" applyAlignment="1">
      <alignment horizontal="center" wrapText="1"/>
    </xf>
    <xf numFmtId="49" fontId="0" fillId="0" borderId="6" xfId="0" applyNumberFormat="1" applyBorder="1" applyAlignment="1">
      <alignment horizontal="center" wrapText="1"/>
    </xf>
    <xf numFmtId="49" fontId="0" fillId="0" borderId="4" xfId="0" applyNumberFormat="1" applyBorder="1" applyAlignment="1">
      <alignment horizontal="center" wrapText="1"/>
    </xf>
    <xf numFmtId="49" fontId="0" fillId="0" borderId="5" xfId="0" applyNumberFormat="1" applyBorder="1" applyAlignment="1">
      <alignment horizontal="center" wrapText="1"/>
    </xf>
    <xf numFmtId="49" fontId="0" fillId="0" borderId="8" xfId="0" applyNumberFormat="1" applyBorder="1" applyAlignment="1">
      <alignment horizontal="center" wrapText="1"/>
    </xf>
    <xf numFmtId="0" fontId="0" fillId="0" borderId="1" xfId="0" applyFill="1" applyBorder="1" applyAlignment="1">
      <alignment horizontal="center"/>
    </xf>
    <xf numFmtId="0" fontId="0" fillId="0" borderId="2" xfId="0" applyFill="1" applyBorder="1" applyAlignment="1">
      <alignment horizontal="center"/>
    </xf>
    <xf numFmtId="0" fontId="0" fillId="0" borderId="6" xfId="0" applyFill="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22" fillId="0" borderId="10" xfId="0" applyFont="1" applyBorder="1" applyAlignment="1">
      <alignment horizontal="center"/>
    </xf>
    <xf numFmtId="0" fontId="22" fillId="0" borderId="12" xfId="0" applyFon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171" fontId="0" fillId="0" borderId="4" xfId="0" applyNumberFormat="1" applyFont="1" applyBorder="1" applyAlignment="1">
      <alignment horizontal="center"/>
    </xf>
    <xf numFmtId="171" fontId="0" fillId="0" borderId="8" xfId="0" applyNumberFormat="1" applyFont="1" applyBorder="1" applyAlignment="1">
      <alignment horizontal="center"/>
    </xf>
    <xf numFmtId="0" fontId="22" fillId="0" borderId="11" xfId="0" applyFont="1" applyBorder="1" applyAlignment="1">
      <alignment horizontal="center"/>
    </xf>
    <xf numFmtId="49" fontId="0" fillId="0" borderId="1" xfId="0" applyNumberFormat="1" applyBorder="1" applyAlignment="1">
      <alignment horizontal="center"/>
    </xf>
    <xf numFmtId="49" fontId="0" fillId="0" borderId="2" xfId="0" applyNumberFormat="1" applyBorder="1" applyAlignment="1">
      <alignment horizontal="center"/>
    </xf>
    <xf numFmtId="49" fontId="0" fillId="0" borderId="6" xfId="0" applyNumberFormat="1" applyBorder="1" applyAlignment="1">
      <alignment horizontal="center"/>
    </xf>
    <xf numFmtId="0" fontId="0" fillId="0" borderId="4" xfId="0" applyBorder="1" applyAlignment="1">
      <alignment horizontal="left"/>
    </xf>
    <xf numFmtId="0" fontId="0" fillId="0" borderId="8" xfId="0" applyBorder="1" applyAlignment="1">
      <alignment horizontal="left"/>
    </xf>
    <xf numFmtId="179" fontId="0" fillId="0" borderId="4" xfId="0" applyNumberFormat="1"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6" xfId="0" applyFont="1" applyBorder="1" applyAlignment="1">
      <alignment horizontal="center"/>
    </xf>
    <xf numFmtId="0" fontId="23" fillId="0" borderId="0" xfId="0" applyFont="1" applyAlignment="1">
      <alignment horizontal="left"/>
    </xf>
    <xf numFmtId="180" fontId="0" fillId="0" borderId="10" xfId="0" applyNumberFormat="1" applyFill="1" applyBorder="1" applyAlignment="1">
      <alignment horizontal="center"/>
    </xf>
    <xf numFmtId="180" fontId="0" fillId="0" borderId="11" xfId="0" applyNumberFormat="1" applyFill="1" applyBorder="1" applyAlignment="1">
      <alignment horizontal="center"/>
    </xf>
    <xf numFmtId="180" fontId="0" fillId="0" borderId="12" xfId="0" applyNumberFormat="1" applyFill="1" applyBorder="1" applyAlignment="1">
      <alignment horizontal="center"/>
    </xf>
    <xf numFmtId="170" fontId="24" fillId="3" borderId="0" xfId="0" applyNumberFormat="1" applyFont="1" applyFill="1" applyBorder="1" applyAlignment="1" applyProtection="1">
      <alignment horizontal="center" vertical="center" wrapText="1"/>
      <protection locked="0"/>
    </xf>
    <xf numFmtId="178" fontId="0" fillId="3" borderId="4" xfId="0" applyNumberFormat="1" applyFill="1" applyBorder="1" applyAlignment="1">
      <alignment horizontal="center"/>
    </xf>
    <xf numFmtId="178" fontId="0" fillId="3" borderId="5" xfId="0" applyNumberFormat="1" applyFill="1" applyBorder="1" applyAlignment="1">
      <alignment horizontal="center"/>
    </xf>
    <xf numFmtId="178" fontId="0" fillId="3" borderId="8" xfId="0" applyNumberFormat="1" applyFill="1" applyBorder="1" applyAlignment="1">
      <alignment horizontal="center"/>
    </xf>
    <xf numFmtId="171" fontId="0" fillId="0" borderId="3" xfId="0" applyNumberFormat="1" applyBorder="1" applyAlignment="1">
      <alignment horizontal="center"/>
    </xf>
    <xf numFmtId="171" fontId="0" fillId="0" borderId="14" xfId="0" applyNumberFormat="1" applyBorder="1" applyAlignment="1">
      <alignment horizontal="center"/>
    </xf>
    <xf numFmtId="171" fontId="0" fillId="3" borderId="0" xfId="0" applyNumberFormat="1" applyFont="1" applyFill="1" applyBorder="1" applyAlignment="1">
      <alignment horizontal="center"/>
    </xf>
    <xf numFmtId="171" fontId="0" fillId="3" borderId="14" xfId="0" applyNumberFormat="1" applyFont="1" applyFill="1" applyBorder="1" applyAlignment="1">
      <alignment horizontal="center"/>
    </xf>
    <xf numFmtId="0" fontId="0" fillId="0" borderId="4" xfId="0" applyBorder="1" applyAlignment="1">
      <alignment horizontal="center"/>
    </xf>
    <xf numFmtId="49" fontId="0" fillId="0" borderId="4" xfId="0" applyNumberFormat="1" applyBorder="1" applyAlignment="1">
      <alignment horizontal="center"/>
    </xf>
    <xf numFmtId="49" fontId="0" fillId="0" borderId="5" xfId="0" applyNumberFormat="1" applyBorder="1" applyAlignment="1">
      <alignment horizontal="center"/>
    </xf>
    <xf numFmtId="49" fontId="0" fillId="0" borderId="8" xfId="0" applyNumberFormat="1" applyBorder="1" applyAlignment="1">
      <alignment horizontal="center"/>
    </xf>
    <xf numFmtId="171" fontId="0" fillId="0" borderId="10" xfId="0" applyNumberFormat="1" applyBorder="1" applyAlignment="1">
      <alignment horizontal="center"/>
    </xf>
    <xf numFmtId="171" fontId="0" fillId="0" borderId="12" xfId="0" applyNumberFormat="1" applyBorder="1" applyAlignment="1">
      <alignment horizontal="center"/>
    </xf>
    <xf numFmtId="171" fontId="0" fillId="0" borderId="11" xfId="0" applyNumberFormat="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8" xfId="0" applyFill="1" applyBorder="1" applyAlignment="1">
      <alignment horizontal="center"/>
    </xf>
    <xf numFmtId="171" fontId="0" fillId="0" borderId="5" xfId="0" applyNumberFormat="1" applyFont="1" applyBorder="1" applyAlignment="1">
      <alignment horizontal="center"/>
    </xf>
    <xf numFmtId="171" fontId="0" fillId="0" borderId="5" xfId="0" applyNumberFormat="1" applyBorder="1" applyAlignment="1">
      <alignment horizontal="center"/>
    </xf>
    <xf numFmtId="2" fontId="0" fillId="3" borderId="4" xfId="0" applyNumberFormat="1" applyFill="1" applyBorder="1" applyAlignment="1">
      <alignment horizontal="center"/>
    </xf>
    <xf numFmtId="2" fontId="0" fillId="3" borderId="5" xfId="0" applyNumberFormat="1" applyFill="1" applyBorder="1" applyAlignment="1">
      <alignment horizontal="center"/>
    </xf>
    <xf numFmtId="2" fontId="0" fillId="3" borderId="8" xfId="0" applyNumberFormat="1" applyFill="1" applyBorder="1" applyAlignment="1">
      <alignment horizontal="center"/>
    </xf>
    <xf numFmtId="169" fontId="9" fillId="3" borderId="13" xfId="0" applyNumberFormat="1" applyFont="1" applyFill="1" applyBorder="1" applyAlignment="1">
      <alignment horizontal="center" wrapText="1"/>
    </xf>
    <xf numFmtId="175" fontId="9" fillId="3" borderId="13" xfId="0" applyNumberFormat="1" applyFont="1" applyFill="1" applyBorder="1" applyAlignment="1">
      <alignment horizontal="center" wrapText="1"/>
    </xf>
    <xf numFmtId="169" fontId="9" fillId="3" borderId="10" xfId="0" applyNumberFormat="1" applyFont="1" applyFill="1" applyBorder="1" applyAlignment="1">
      <alignment horizontal="center" wrapText="1"/>
    </xf>
    <xf numFmtId="169" fontId="9" fillId="3" borderId="12" xfId="0" applyNumberFormat="1" applyFont="1" applyFill="1" applyBorder="1" applyAlignment="1">
      <alignment horizontal="center" wrapText="1"/>
    </xf>
    <xf numFmtId="0" fontId="15" fillId="0" borderId="1" xfId="0" applyFont="1" applyBorder="1" applyAlignment="1">
      <alignment horizontal="center"/>
    </xf>
    <xf numFmtId="0" fontId="15" fillId="0" borderId="6" xfId="0" applyFont="1" applyBorder="1" applyAlignment="1">
      <alignment horizontal="center"/>
    </xf>
    <xf numFmtId="0" fontId="15" fillId="0" borderId="2" xfId="0" applyFont="1" applyBorder="1" applyAlignment="1">
      <alignment horizontal="center"/>
    </xf>
    <xf numFmtId="0" fontId="15" fillId="0" borderId="3" xfId="0" applyFont="1" applyBorder="1" applyAlignment="1">
      <alignment horizontal="center"/>
    </xf>
    <xf numFmtId="0" fontId="15" fillId="0" borderId="14" xfId="0" applyFont="1" applyBorder="1" applyAlignment="1">
      <alignment horizontal="center"/>
    </xf>
    <xf numFmtId="0" fontId="15" fillId="0" borderId="5" xfId="0" applyFont="1" applyBorder="1" applyAlignment="1">
      <alignment horizontal="center"/>
    </xf>
    <xf numFmtId="0" fontId="15" fillId="0" borderId="8" xfId="0" applyFont="1" applyBorder="1" applyAlignment="1">
      <alignment horizontal="center"/>
    </xf>
    <xf numFmtId="0" fontId="15" fillId="0" borderId="4" xfId="0" applyFont="1" applyBorder="1" applyAlignment="1">
      <alignment horizontal="center"/>
    </xf>
    <xf numFmtId="169" fontId="9" fillId="3" borderId="1" xfId="0" applyNumberFormat="1" applyFont="1" applyFill="1" applyBorder="1" applyAlignment="1">
      <alignment horizontal="center" wrapText="1"/>
    </xf>
    <xf numFmtId="169" fontId="9" fillId="3" borderId="6" xfId="0" applyNumberFormat="1" applyFont="1" applyFill="1" applyBorder="1" applyAlignment="1">
      <alignment horizontal="center" wrapText="1"/>
    </xf>
    <xf numFmtId="175" fontId="9" fillId="3" borderId="10" xfId="0" applyNumberFormat="1" applyFont="1" applyFill="1" applyBorder="1" applyAlignment="1">
      <alignment horizontal="center" wrapText="1"/>
    </xf>
    <xf numFmtId="175" fontId="9" fillId="3" borderId="12" xfId="0" applyNumberFormat="1" applyFont="1" applyFill="1" applyBorder="1" applyAlignment="1">
      <alignment horizontal="center" wrapText="1"/>
    </xf>
    <xf numFmtId="175" fontId="9" fillId="3" borderId="1" xfId="0" applyNumberFormat="1" applyFont="1" applyFill="1" applyBorder="1" applyAlignment="1">
      <alignment horizontal="center" wrapText="1"/>
    </xf>
    <xf numFmtId="175" fontId="9" fillId="3" borderId="6" xfId="0" applyNumberFormat="1" applyFont="1" applyFill="1" applyBorder="1" applyAlignment="1">
      <alignment horizontal="center" wrapText="1"/>
    </xf>
    <xf numFmtId="175" fontId="9" fillId="3" borderId="4" xfId="0" applyNumberFormat="1" applyFont="1" applyFill="1" applyBorder="1" applyAlignment="1">
      <alignment horizontal="center" wrapText="1"/>
    </xf>
    <xf numFmtId="175" fontId="9" fillId="3" borderId="8" xfId="0" applyNumberFormat="1" applyFont="1" applyFill="1" applyBorder="1" applyAlignment="1">
      <alignment horizontal="center" wrapText="1"/>
    </xf>
    <xf numFmtId="0" fontId="7" fillId="3" borderId="4" xfId="0" applyFont="1" applyFill="1" applyBorder="1" applyAlignment="1">
      <alignment horizontal="left" wrapText="1"/>
    </xf>
    <xf numFmtId="0" fontId="7" fillId="3" borderId="5" xfId="0" applyFont="1" applyFill="1" applyBorder="1" applyAlignment="1">
      <alignment horizontal="left" wrapText="1"/>
    </xf>
    <xf numFmtId="0" fontId="7" fillId="3" borderId="8" xfId="0" applyFont="1" applyFill="1" applyBorder="1" applyAlignment="1">
      <alignment horizontal="left" wrapText="1"/>
    </xf>
    <xf numFmtId="49" fontId="7" fillId="3" borderId="10" xfId="0" applyNumberFormat="1" applyFont="1" applyFill="1" applyBorder="1" applyAlignment="1">
      <alignment horizontal="center" wrapText="1"/>
    </xf>
    <xf numFmtId="49" fontId="7" fillId="3" borderId="12" xfId="0" applyNumberFormat="1" applyFont="1" applyFill="1" applyBorder="1" applyAlignment="1">
      <alignment horizontal="center" wrapText="1"/>
    </xf>
    <xf numFmtId="169" fontId="7" fillId="3" borderId="4" xfId="0" applyNumberFormat="1" applyFont="1" applyFill="1" applyBorder="1" applyAlignment="1">
      <alignment horizontal="right" wrapText="1"/>
    </xf>
    <xf numFmtId="169" fontId="7" fillId="3" borderId="5" xfId="0" applyNumberFormat="1" applyFont="1" applyFill="1" applyBorder="1" applyAlignment="1">
      <alignment horizontal="right" wrapText="1"/>
    </xf>
    <xf numFmtId="169" fontId="7" fillId="3" borderId="8" xfId="0" applyNumberFormat="1" applyFont="1" applyFill="1" applyBorder="1" applyAlignment="1">
      <alignment horizontal="right" wrapText="1"/>
    </xf>
    <xf numFmtId="0" fontId="7" fillId="3" borderId="10" xfId="0" applyFont="1" applyFill="1" applyBorder="1" applyAlignment="1">
      <alignment horizontal="left" wrapText="1"/>
    </xf>
    <xf numFmtId="0" fontId="7" fillId="3" borderId="11" xfId="0" applyFont="1" applyFill="1" applyBorder="1" applyAlignment="1">
      <alignment horizontal="left" wrapText="1"/>
    </xf>
    <xf numFmtId="0" fontId="7" fillId="3" borderId="12" xfId="0" applyFont="1" applyFill="1" applyBorder="1" applyAlignment="1">
      <alignment horizontal="left" wrapText="1"/>
    </xf>
    <xf numFmtId="175" fontId="7" fillId="3" borderId="4" xfId="0" applyNumberFormat="1" applyFont="1" applyFill="1" applyBorder="1" applyAlignment="1">
      <alignment horizontal="right" wrapText="1"/>
    </xf>
    <xf numFmtId="175" fontId="7" fillId="3" borderId="5" xfId="0" applyNumberFormat="1" applyFont="1" applyFill="1" applyBorder="1" applyAlignment="1">
      <alignment horizontal="right" wrapText="1"/>
    </xf>
    <xf numFmtId="175" fontId="7" fillId="3" borderId="8" xfId="0" applyNumberFormat="1" applyFont="1" applyFill="1" applyBorder="1" applyAlignment="1">
      <alignment horizontal="right" wrapText="1"/>
    </xf>
    <xf numFmtId="49" fontId="7" fillId="3" borderId="4" xfId="0" applyNumberFormat="1" applyFont="1" applyFill="1" applyBorder="1" applyAlignment="1">
      <alignment horizontal="center" wrapText="1"/>
    </xf>
    <xf numFmtId="49" fontId="7" fillId="3" borderId="8" xfId="0" applyNumberFormat="1" applyFont="1" applyFill="1" applyBorder="1" applyAlignment="1">
      <alignment horizontal="center" wrapText="1"/>
    </xf>
    <xf numFmtId="0" fontId="7" fillId="3" borderId="1" xfId="0" applyFont="1" applyFill="1" applyBorder="1" applyAlignment="1">
      <alignment horizontal="left" wrapText="1"/>
    </xf>
    <xf numFmtId="0" fontId="7" fillId="3" borderId="2" xfId="0" applyFont="1" applyFill="1" applyBorder="1" applyAlignment="1">
      <alignment horizontal="left" wrapText="1"/>
    </xf>
    <xf numFmtId="49" fontId="7" fillId="3" borderId="1" xfId="0" applyNumberFormat="1" applyFont="1" applyFill="1" applyBorder="1" applyAlignment="1">
      <alignment horizontal="center" wrapText="1"/>
    </xf>
    <xf numFmtId="49" fontId="7" fillId="3" borderId="6" xfId="0" applyNumberFormat="1" applyFont="1" applyFill="1" applyBorder="1" applyAlignment="1">
      <alignment horizontal="center" wrapText="1"/>
    </xf>
    <xf numFmtId="175" fontId="7" fillId="3" borderId="2" xfId="0" applyNumberFormat="1" applyFont="1" applyFill="1" applyBorder="1" applyAlignment="1">
      <alignment horizontal="right" wrapText="1"/>
    </xf>
    <xf numFmtId="175" fontId="7" fillId="3" borderId="6" xfId="0" applyNumberFormat="1" applyFont="1" applyFill="1" applyBorder="1" applyAlignment="1">
      <alignment horizontal="right" wrapText="1"/>
    </xf>
    <xf numFmtId="169" fontId="9" fillId="3" borderId="4" xfId="0" applyNumberFormat="1" applyFont="1" applyFill="1" applyBorder="1" applyAlignment="1">
      <alignment horizontal="center" wrapText="1"/>
    </xf>
    <xf numFmtId="169" fontId="9" fillId="3" borderId="8" xfId="0" applyNumberFormat="1" applyFont="1" applyFill="1" applyBorder="1" applyAlignment="1">
      <alignment horizontal="center" wrapText="1"/>
    </xf>
    <xf numFmtId="169" fontId="9" fillId="0" borderId="10" xfId="0" applyNumberFormat="1" applyFont="1" applyFill="1" applyBorder="1" applyAlignment="1">
      <alignment horizontal="center" wrapText="1"/>
    </xf>
    <xf numFmtId="169" fontId="9" fillId="0" borderId="12" xfId="0" applyNumberFormat="1" applyFont="1" applyFill="1" applyBorder="1" applyAlignment="1">
      <alignment horizontal="center" wrapText="1"/>
    </xf>
    <xf numFmtId="169" fontId="9" fillId="0" borderId="4" xfId="0" applyNumberFormat="1" applyFont="1" applyFill="1" applyBorder="1" applyAlignment="1">
      <alignment horizontal="center" wrapText="1"/>
    </xf>
    <xf numFmtId="169" fontId="9" fillId="0" borderId="8" xfId="0" applyNumberFormat="1" applyFont="1" applyFill="1" applyBorder="1" applyAlignment="1">
      <alignment horizontal="center" wrapText="1"/>
    </xf>
    <xf numFmtId="169" fontId="9" fillId="0" borderId="1" xfId="0" applyNumberFormat="1" applyFont="1" applyFill="1" applyBorder="1" applyAlignment="1">
      <alignment horizontal="center" wrapText="1"/>
    </xf>
    <xf numFmtId="169" fontId="9" fillId="0" borderId="6" xfId="0" applyNumberFormat="1" applyFont="1" applyFill="1" applyBorder="1" applyAlignment="1">
      <alignment horizontal="center" wrapText="1"/>
    </xf>
    <xf numFmtId="169" fontId="19" fillId="0" borderId="1" xfId="0" applyNumberFormat="1" applyFont="1" applyFill="1" applyBorder="1" applyAlignment="1">
      <alignment horizontal="center" wrapText="1"/>
    </xf>
    <xf numFmtId="169" fontId="19" fillId="0" borderId="6" xfId="0" applyNumberFormat="1" applyFont="1" applyFill="1" applyBorder="1" applyAlignment="1">
      <alignment horizontal="center" wrapText="1"/>
    </xf>
    <xf numFmtId="169" fontId="7" fillId="3" borderId="2" xfId="0" applyNumberFormat="1" applyFont="1" applyFill="1" applyBorder="1" applyAlignment="1">
      <alignment horizontal="right" wrapText="1"/>
    </xf>
    <xf numFmtId="169" fontId="7" fillId="3" borderId="6" xfId="0" applyNumberFormat="1" applyFont="1" applyFill="1" applyBorder="1" applyAlignment="1">
      <alignment horizontal="right" wrapText="1"/>
    </xf>
    <xf numFmtId="0" fontId="10" fillId="3" borderId="10" xfId="0" applyFont="1" applyFill="1" applyBorder="1" applyAlignment="1">
      <alignment horizontal="left" wrapText="1"/>
    </xf>
    <xf numFmtId="0" fontId="10" fillId="3" borderId="11" xfId="0" applyFont="1" applyFill="1" applyBorder="1" applyAlignment="1">
      <alignment horizontal="left" wrapText="1"/>
    </xf>
    <xf numFmtId="0" fontId="7" fillId="3" borderId="6" xfId="0" applyFont="1" applyFill="1" applyBorder="1" applyAlignment="1">
      <alignment horizontal="left" wrapText="1"/>
    </xf>
    <xf numFmtId="175" fontId="7" fillId="3" borderId="1" xfId="0" applyNumberFormat="1" applyFont="1" applyFill="1" applyBorder="1" applyAlignment="1">
      <alignment horizontal="right" wrapText="1"/>
    </xf>
    <xf numFmtId="169" fontId="7" fillId="3" borderId="1" xfId="0" applyNumberFormat="1" applyFont="1" applyFill="1" applyBorder="1" applyAlignment="1">
      <alignment horizontal="right" wrapText="1"/>
    </xf>
    <xf numFmtId="169" fontId="9" fillId="3" borderId="3" xfId="0" applyNumberFormat="1" applyFont="1" applyFill="1" applyBorder="1" applyAlignment="1">
      <alignment horizontal="center" wrapText="1"/>
    </xf>
    <xf numFmtId="169" fontId="9" fillId="3" borderId="14" xfId="0" applyNumberFormat="1" applyFont="1" applyFill="1" applyBorder="1" applyAlignment="1">
      <alignment horizontal="center" wrapText="1"/>
    </xf>
    <xf numFmtId="169" fontId="9" fillId="3" borderId="2" xfId="0" applyNumberFormat="1" applyFont="1" applyFill="1" applyBorder="1" applyAlignment="1">
      <alignment horizontal="center" wrapText="1"/>
    </xf>
    <xf numFmtId="168" fontId="10" fillId="3" borderId="11" xfId="0" applyNumberFormat="1" applyFont="1" applyFill="1" applyBorder="1" applyAlignment="1">
      <alignment horizontal="center" wrapText="1"/>
    </xf>
    <xf numFmtId="168" fontId="10" fillId="3" borderId="12" xfId="0" applyNumberFormat="1" applyFont="1" applyFill="1" applyBorder="1" applyAlignment="1">
      <alignment horizontal="center" wrapText="1"/>
    </xf>
    <xf numFmtId="0" fontId="7" fillId="3" borderId="3" xfId="0" applyFont="1" applyFill="1" applyBorder="1" applyAlignment="1">
      <alignment horizontal="left" wrapText="1"/>
    </xf>
    <xf numFmtId="0" fontId="7" fillId="3" borderId="0" xfId="0" applyFont="1" applyFill="1" applyBorder="1" applyAlignment="1">
      <alignment horizontal="left" wrapText="1"/>
    </xf>
    <xf numFmtId="0" fontId="7" fillId="3" borderId="14" xfId="0" applyFont="1" applyFill="1" applyBorder="1" applyAlignment="1">
      <alignment horizontal="left" wrapText="1"/>
    </xf>
    <xf numFmtId="169" fontId="7" fillId="3" borderId="3" xfId="0" applyNumberFormat="1" applyFont="1" applyFill="1" applyBorder="1" applyAlignment="1">
      <alignment horizontal="right" wrapText="1"/>
    </xf>
    <xf numFmtId="169" fontId="7" fillId="3" borderId="0" xfId="0" applyNumberFormat="1" applyFont="1" applyFill="1" applyBorder="1" applyAlignment="1">
      <alignment horizontal="right" wrapText="1"/>
    </xf>
    <xf numFmtId="169" fontId="7" fillId="3" borderId="14" xfId="0" applyNumberFormat="1" applyFont="1" applyFill="1" applyBorder="1" applyAlignment="1">
      <alignment horizontal="right" wrapText="1"/>
    </xf>
    <xf numFmtId="174" fontId="9" fillId="3" borderId="2" xfId="0" applyNumberFormat="1" applyFont="1" applyFill="1" applyBorder="1" applyAlignment="1">
      <alignment horizontal="right" vertical="top" wrapText="1"/>
    </xf>
    <xf numFmtId="0" fontId="9" fillId="3" borderId="2"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0" fillId="0" borderId="6" xfId="0" applyBorder="1" applyAlignment="1">
      <alignment vertical="center"/>
    </xf>
    <xf numFmtId="0" fontId="9" fillId="3" borderId="13" xfId="0" applyFont="1" applyFill="1" applyBorder="1" applyAlignment="1">
      <alignment horizontal="center" wrapText="1"/>
    </xf>
    <xf numFmtId="176" fontId="9" fillId="3" borderId="4" xfId="0" applyNumberFormat="1" applyFont="1" applyFill="1" applyBorder="1" applyAlignment="1">
      <alignment horizontal="center" vertical="top" wrapText="1"/>
    </xf>
    <xf numFmtId="176" fontId="9" fillId="3" borderId="5" xfId="0" applyNumberFormat="1" applyFont="1" applyFill="1" applyBorder="1" applyAlignment="1">
      <alignment horizontal="center" vertical="top" wrapText="1"/>
    </xf>
    <xf numFmtId="0" fontId="0" fillId="0" borderId="5" xfId="0" applyBorder="1"/>
    <xf numFmtId="0" fontId="7" fillId="3" borderId="1" xfId="0" applyFont="1" applyFill="1" applyBorder="1" applyAlignment="1">
      <alignment horizontal="center" wrapText="1"/>
    </xf>
    <xf numFmtId="0" fontId="7" fillId="3" borderId="2" xfId="0" applyFont="1" applyFill="1" applyBorder="1" applyAlignment="1">
      <alignment horizontal="center" wrapText="1"/>
    </xf>
    <xf numFmtId="0" fontId="7" fillId="3" borderId="6" xfId="0" applyFont="1" applyFill="1" applyBorder="1" applyAlignment="1">
      <alignment horizontal="center" wrapText="1"/>
    </xf>
    <xf numFmtId="0" fontId="7" fillId="3" borderId="10" xfId="0" applyFont="1" applyFill="1" applyBorder="1" applyAlignment="1">
      <alignment horizontal="center" wrapText="1"/>
    </xf>
    <xf numFmtId="0" fontId="7" fillId="3" borderId="12" xfId="0" applyFont="1" applyFill="1" applyBorder="1" applyAlignment="1">
      <alignment horizontal="center" wrapText="1"/>
    </xf>
    <xf numFmtId="0" fontId="13" fillId="2" borderId="0" xfId="0" applyFont="1" applyFill="1" applyAlignment="1">
      <alignment horizontal="center" wrapText="1"/>
    </xf>
    <xf numFmtId="0" fontId="9" fillId="3" borderId="13" xfId="0" applyFont="1" applyFill="1" applyBorder="1" applyAlignment="1">
      <alignment horizontal="center" vertical="top" wrapText="1"/>
    </xf>
    <xf numFmtId="0" fontId="9" fillId="3" borderId="13"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4" fillId="0" borderId="0" xfId="0" applyFont="1" applyBorder="1" applyAlignment="1">
      <alignment horizontal="center"/>
    </xf>
    <xf numFmtId="0" fontId="10" fillId="0" borderId="11" xfId="0" applyFont="1" applyFill="1" applyBorder="1" applyAlignment="1">
      <alignment horizontal="center" wrapText="1"/>
    </xf>
    <xf numFmtId="0" fontId="10" fillId="0" borderId="12" xfId="0" applyFont="1" applyFill="1" applyBorder="1" applyAlignment="1">
      <alignment horizont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8" xfId="0" applyFill="1" applyBorder="1" applyAlignment="1">
      <alignment horizontal="left" vertical="center" wrapText="1"/>
    </xf>
    <xf numFmtId="0" fontId="0" fillId="0" borderId="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6"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8" xfId="0" applyFont="1" applyBorder="1" applyAlignment="1">
      <alignment horizontal="center" vertical="center"/>
    </xf>
    <xf numFmtId="0" fontId="7" fillId="0" borderId="10" xfId="0" applyFont="1" applyFill="1" applyBorder="1" applyAlignment="1">
      <alignment horizontal="center" wrapText="1"/>
    </xf>
    <xf numFmtId="0" fontId="7" fillId="0" borderId="11" xfId="0" applyFont="1" applyFill="1" applyBorder="1" applyAlignment="1">
      <alignment horizontal="center" wrapText="1"/>
    </xf>
    <xf numFmtId="0" fontId="7" fillId="0" borderId="12" xfId="0" applyFont="1" applyFill="1" applyBorder="1" applyAlignment="1">
      <alignment horizontal="center" wrapText="1"/>
    </xf>
    <xf numFmtId="0" fontId="7" fillId="0" borderId="10" xfId="0" applyFont="1" applyFill="1" applyBorder="1" applyAlignment="1">
      <alignment horizontal="left" wrapText="1"/>
    </xf>
    <xf numFmtId="0" fontId="7" fillId="0" borderId="11" xfId="0" applyFont="1" applyFill="1" applyBorder="1" applyAlignment="1">
      <alignment horizontal="left" wrapText="1"/>
    </xf>
    <xf numFmtId="0" fontId="7" fillId="0" borderId="12" xfId="0" applyFont="1" applyFill="1" applyBorder="1" applyAlignment="1">
      <alignment horizontal="left" wrapText="1"/>
    </xf>
    <xf numFmtId="175" fontId="7" fillId="0" borderId="10" xfId="0" applyNumberFormat="1" applyFont="1" applyFill="1" applyBorder="1" applyAlignment="1">
      <alignment horizontal="center" wrapText="1"/>
    </xf>
    <xf numFmtId="175" fontId="7" fillId="0" borderId="11" xfId="0" applyNumberFormat="1" applyFont="1" applyFill="1" applyBorder="1" applyAlignment="1">
      <alignment horizontal="center" wrapText="1"/>
    </xf>
    <xf numFmtId="175" fontId="7" fillId="0" borderId="12" xfId="0" applyNumberFormat="1" applyFont="1" applyFill="1" applyBorder="1" applyAlignment="1">
      <alignment horizontal="center" wrapText="1"/>
    </xf>
    <xf numFmtId="0" fontId="0" fillId="0" borderId="7"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11" fillId="0" borderId="10" xfId="0" applyFont="1" applyFill="1" applyBorder="1" applyAlignment="1">
      <alignment horizontal="left" wrapText="1"/>
    </xf>
    <xf numFmtId="0" fontId="11" fillId="0" borderId="11" xfId="0" applyFont="1" applyFill="1" applyBorder="1" applyAlignment="1">
      <alignment horizontal="left" wrapText="1"/>
    </xf>
    <xf numFmtId="0" fontId="11" fillId="0" borderId="12" xfId="0" applyFont="1" applyFill="1" applyBorder="1" applyAlignment="1">
      <alignment horizontal="left" wrapText="1"/>
    </xf>
    <xf numFmtId="169" fontId="11" fillId="0" borderId="10" xfId="0" applyNumberFormat="1" applyFont="1" applyFill="1" applyBorder="1" applyAlignment="1">
      <alignment horizontal="right" wrapText="1"/>
    </xf>
    <xf numFmtId="169" fontId="11" fillId="0" borderId="11" xfId="0" applyNumberFormat="1" applyFont="1" applyFill="1" applyBorder="1" applyAlignment="1">
      <alignment horizontal="right" wrapText="1"/>
    </xf>
    <xf numFmtId="169" fontId="11" fillId="0" borderId="12" xfId="0" applyNumberFormat="1" applyFont="1" applyFill="1" applyBorder="1" applyAlignment="1">
      <alignment horizontal="right" wrapText="1"/>
    </xf>
    <xf numFmtId="169" fontId="16" fillId="0" borderId="10" xfId="0" applyNumberFormat="1" applyFont="1" applyFill="1" applyBorder="1" applyAlignment="1">
      <alignment horizontal="center" wrapText="1"/>
    </xf>
    <xf numFmtId="169" fontId="16" fillId="0" borderId="11" xfId="0" applyNumberFormat="1" applyFont="1" applyFill="1" applyBorder="1" applyAlignment="1">
      <alignment horizontal="center" wrapText="1"/>
    </xf>
    <xf numFmtId="169" fontId="16" fillId="0" borderId="12" xfId="0" applyNumberFormat="1" applyFont="1" applyFill="1" applyBorder="1" applyAlignment="1">
      <alignment horizontal="center" wrapText="1"/>
    </xf>
    <xf numFmtId="166" fontId="7" fillId="0" borderId="2" xfId="0" applyNumberFormat="1" applyFont="1" applyFill="1" applyBorder="1" applyAlignment="1">
      <alignment horizontal="center" vertical="center" wrapText="1"/>
    </xf>
    <xf numFmtId="166" fontId="7" fillId="0" borderId="6" xfId="0" applyNumberFormat="1" applyFont="1" applyFill="1" applyBorder="1" applyAlignment="1">
      <alignment horizontal="center" vertical="center" wrapText="1"/>
    </xf>
    <xf numFmtId="170" fontId="8" fillId="0" borderId="2" xfId="0" applyNumberFormat="1" applyFont="1" applyFill="1" applyBorder="1" applyAlignment="1">
      <alignment horizontal="center" vertical="center" wrapText="1"/>
    </xf>
    <xf numFmtId="170" fontId="8" fillId="0" borderId="6" xfId="0" applyNumberFormat="1" applyFont="1" applyFill="1" applyBorder="1" applyAlignment="1">
      <alignment horizontal="center" vertical="center" wrapText="1"/>
    </xf>
    <xf numFmtId="167" fontId="7" fillId="0" borderId="4" xfId="0" applyNumberFormat="1" applyFont="1" applyFill="1" applyBorder="1" applyAlignment="1">
      <alignment horizontal="center" vertical="top" wrapText="1"/>
    </xf>
    <xf numFmtId="167" fontId="7" fillId="0" borderId="5" xfId="0" applyNumberFormat="1" applyFont="1" applyFill="1" applyBorder="1" applyAlignment="1">
      <alignment horizontal="center" vertical="top" wrapText="1"/>
    </xf>
    <xf numFmtId="167" fontId="7" fillId="0" borderId="8" xfId="0" applyNumberFormat="1"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8" xfId="0" applyFont="1" applyFill="1" applyBorder="1" applyAlignment="1">
      <alignment horizontal="center" vertical="top" wrapText="1"/>
    </xf>
    <xf numFmtId="169" fontId="7" fillId="0" borderId="10" xfId="0" applyNumberFormat="1" applyFont="1" applyFill="1" applyBorder="1" applyAlignment="1">
      <alignment horizontal="right" wrapText="1"/>
    </xf>
    <xf numFmtId="169" fontId="7" fillId="0" borderId="11" xfId="0" applyNumberFormat="1" applyFont="1" applyFill="1" applyBorder="1" applyAlignment="1">
      <alignment horizontal="right" wrapText="1"/>
    </xf>
    <xf numFmtId="169" fontId="7" fillId="0" borderId="12" xfId="0" applyNumberFormat="1" applyFont="1" applyFill="1" applyBorder="1" applyAlignment="1">
      <alignment horizontal="right" wrapText="1"/>
    </xf>
    <xf numFmtId="169" fontId="7" fillId="0" borderId="10" xfId="0" applyNumberFormat="1" applyFont="1" applyFill="1" applyBorder="1" applyAlignment="1">
      <alignment horizontal="center" vertical="center" wrapText="1"/>
    </xf>
    <xf numFmtId="169" fontId="7" fillId="0" borderId="11" xfId="0" applyNumberFormat="1" applyFont="1" applyFill="1" applyBorder="1" applyAlignment="1">
      <alignment horizontal="center" vertical="center" wrapText="1"/>
    </xf>
    <xf numFmtId="169" fontId="7" fillId="0" borderId="12" xfId="0" applyNumberFormat="1" applyFont="1" applyFill="1" applyBorder="1" applyAlignment="1">
      <alignment horizontal="center" vertical="center" wrapText="1"/>
    </xf>
    <xf numFmtId="0" fontId="7" fillId="0" borderId="1" xfId="0" applyFont="1" applyFill="1" applyBorder="1" applyAlignment="1">
      <alignment horizontal="left" wrapText="1"/>
    </xf>
    <xf numFmtId="0" fontId="7" fillId="0" borderId="2" xfId="0" applyFont="1" applyFill="1" applyBorder="1" applyAlignment="1">
      <alignment horizontal="left" wrapText="1"/>
    </xf>
    <xf numFmtId="0" fontId="7" fillId="0" borderId="6" xfId="0" applyFont="1" applyFill="1" applyBorder="1" applyAlignment="1">
      <alignment horizontal="left" wrapText="1"/>
    </xf>
    <xf numFmtId="0" fontId="7" fillId="0" borderId="4" xfId="0" applyFont="1" applyFill="1" applyBorder="1" applyAlignment="1">
      <alignment horizontal="left" wrapText="1"/>
    </xf>
    <xf numFmtId="0" fontId="7" fillId="0" borderId="5" xfId="0" applyFont="1" applyFill="1" applyBorder="1" applyAlignment="1">
      <alignment horizontal="left" wrapText="1"/>
    </xf>
    <xf numFmtId="0" fontId="7" fillId="0" borderId="8" xfId="0" applyFont="1" applyFill="1" applyBorder="1" applyAlignment="1">
      <alignment horizontal="left" wrapText="1"/>
    </xf>
    <xf numFmtId="175" fontId="7" fillId="0" borderId="4" xfId="0" applyNumberFormat="1" applyFont="1" applyFill="1" applyBorder="1" applyAlignment="1">
      <alignment horizontal="center" wrapText="1"/>
    </xf>
    <xf numFmtId="175" fontId="7" fillId="0" borderId="5" xfId="0" applyNumberFormat="1" applyFont="1" applyFill="1" applyBorder="1" applyAlignment="1">
      <alignment horizontal="center" wrapText="1"/>
    </xf>
    <xf numFmtId="175" fontId="7" fillId="0" borderId="8" xfId="0" applyNumberFormat="1" applyFont="1" applyFill="1" applyBorder="1" applyAlignment="1">
      <alignment horizontal="center" wrapText="1"/>
    </xf>
    <xf numFmtId="169" fontId="7" fillId="0" borderId="1" xfId="0" applyNumberFormat="1" applyFont="1" applyFill="1" applyBorder="1" applyAlignment="1">
      <alignment horizontal="right" wrapText="1"/>
    </xf>
    <xf numFmtId="169" fontId="7" fillId="0" borderId="2" xfId="0" applyNumberFormat="1" applyFont="1" applyFill="1" applyBorder="1" applyAlignment="1">
      <alignment horizontal="right" wrapText="1"/>
    </xf>
    <xf numFmtId="169" fontId="7" fillId="0" borderId="6" xfId="0" applyNumberFormat="1" applyFont="1" applyFill="1" applyBorder="1" applyAlignment="1">
      <alignment horizontal="right" wrapText="1"/>
    </xf>
    <xf numFmtId="169" fontId="7" fillId="0" borderId="4" xfId="0" applyNumberFormat="1" applyFont="1" applyFill="1" applyBorder="1" applyAlignment="1">
      <alignment horizontal="right" wrapText="1"/>
    </xf>
    <xf numFmtId="169" fontId="7" fillId="0" borderId="5" xfId="0" applyNumberFormat="1" applyFont="1" applyFill="1" applyBorder="1" applyAlignment="1">
      <alignment horizontal="right" wrapText="1"/>
    </xf>
    <xf numFmtId="169" fontId="7" fillId="0" borderId="8" xfId="0" applyNumberFormat="1" applyFont="1" applyFill="1" applyBorder="1" applyAlignment="1">
      <alignment horizontal="right" wrapText="1"/>
    </xf>
    <xf numFmtId="0" fontId="10" fillId="0" borderId="10" xfId="0" applyFont="1" applyFill="1" applyBorder="1" applyAlignment="1">
      <alignment horizontal="left" wrapText="1"/>
    </xf>
    <xf numFmtId="0" fontId="10" fillId="0" borderId="11" xfId="0" applyFont="1" applyFill="1" applyBorder="1" applyAlignment="1">
      <alignment horizontal="left" wrapText="1"/>
    </xf>
    <xf numFmtId="169" fontId="10" fillId="0" borderId="11" xfId="0" applyNumberFormat="1" applyFont="1" applyFill="1" applyBorder="1" applyAlignment="1">
      <alignment horizontal="right" wrapText="1"/>
    </xf>
    <xf numFmtId="169" fontId="10" fillId="0" borderId="12" xfId="0" applyNumberFormat="1" applyFont="1" applyFill="1" applyBorder="1" applyAlignment="1">
      <alignment horizontal="right" wrapText="1"/>
    </xf>
    <xf numFmtId="167" fontId="9" fillId="0" borderId="4" xfId="0" applyNumberFormat="1" applyFont="1" applyFill="1" applyBorder="1" applyAlignment="1">
      <alignment horizontal="center" wrapText="1"/>
    </xf>
    <xf numFmtId="167" fontId="9" fillId="0" borderId="5" xfId="0" applyNumberFormat="1" applyFont="1" applyFill="1" applyBorder="1" applyAlignment="1">
      <alignment horizontal="center" wrapText="1"/>
    </xf>
    <xf numFmtId="167" fontId="9" fillId="0" borderId="8" xfId="0" applyNumberFormat="1" applyFont="1" applyFill="1" applyBorder="1" applyAlignment="1">
      <alignment horizontal="center" wrapText="1"/>
    </xf>
    <xf numFmtId="0" fontId="7" fillId="0" borderId="4" xfId="0" applyFont="1" applyFill="1" applyBorder="1" applyAlignment="1">
      <alignment horizontal="center" wrapText="1"/>
    </xf>
    <xf numFmtId="0" fontId="7" fillId="0" borderId="5" xfId="0" applyFont="1" applyFill="1" applyBorder="1" applyAlignment="1">
      <alignment horizontal="center" wrapText="1"/>
    </xf>
    <xf numFmtId="168" fontId="10" fillId="0" borderId="11" xfId="0" applyNumberFormat="1" applyFont="1" applyFill="1" applyBorder="1" applyAlignment="1">
      <alignment horizontal="center" wrapText="1"/>
    </xf>
    <xf numFmtId="168" fontId="10" fillId="0" borderId="12" xfId="0" applyNumberFormat="1" applyFont="1" applyFill="1" applyBorder="1" applyAlignment="1">
      <alignment horizontal="center" wrapText="1"/>
    </xf>
    <xf numFmtId="0" fontId="7" fillId="0" borderId="1" xfId="1" applyNumberFormat="1" applyFont="1" applyFill="1" applyBorder="1" applyAlignment="1">
      <alignment horizontal="center" vertical="top" wrapText="1"/>
    </xf>
    <xf numFmtId="0" fontId="7" fillId="0" borderId="2" xfId="1" applyNumberFormat="1" applyFont="1" applyFill="1" applyBorder="1" applyAlignment="1">
      <alignment horizontal="center" vertical="top" wrapText="1"/>
    </xf>
    <xf numFmtId="0" fontId="7" fillId="0" borderId="6" xfId="1" applyNumberFormat="1" applyFont="1" applyFill="1" applyBorder="1" applyAlignment="1">
      <alignment horizontal="center" vertical="top" wrapText="1"/>
    </xf>
    <xf numFmtId="0" fontId="7" fillId="0" borderId="4" xfId="1" applyNumberFormat="1" applyFont="1" applyFill="1" applyBorder="1" applyAlignment="1">
      <alignment horizontal="center" vertical="top" wrapText="1"/>
    </xf>
    <xf numFmtId="0" fontId="7" fillId="0" borderId="5" xfId="1" applyNumberFormat="1" applyFont="1" applyFill="1" applyBorder="1" applyAlignment="1">
      <alignment horizontal="center" vertical="top" wrapText="1"/>
    </xf>
    <xf numFmtId="0" fontId="7" fillId="0" borderId="8" xfId="1" applyNumberFormat="1" applyFont="1" applyFill="1" applyBorder="1" applyAlignment="1">
      <alignment horizontal="center" vertical="top" wrapText="1"/>
    </xf>
    <xf numFmtId="0" fontId="0" fillId="0" borderId="0" xfId="0" applyAlignment="1">
      <alignment horizontal="center"/>
    </xf>
    <xf numFmtId="0" fontId="6" fillId="0" borderId="0" xfId="0" applyFont="1" applyFill="1" applyAlignment="1">
      <alignment horizontal="center" wrapText="1"/>
    </xf>
    <xf numFmtId="0" fontId="6" fillId="2" borderId="0" xfId="0" applyFont="1" applyFill="1" applyAlignment="1">
      <alignment horizontal="center" wrapText="1"/>
    </xf>
    <xf numFmtId="165" fontId="7" fillId="0" borderId="0" xfId="0" applyNumberFormat="1" applyFont="1" applyFill="1" applyBorder="1" applyAlignment="1">
      <alignment horizontal="center" wrapText="1"/>
    </xf>
    <xf numFmtId="0" fontId="7" fillId="0" borderId="0" xfId="0" applyFont="1" applyFill="1" applyBorder="1" applyAlignment="1">
      <alignment wrapText="1"/>
    </xf>
    <xf numFmtId="0" fontId="9" fillId="0" borderId="10" xfId="1" applyNumberFormat="1" applyFont="1" applyFill="1" applyBorder="1" applyAlignment="1">
      <alignment horizontal="center" vertical="top" wrapText="1"/>
    </xf>
    <xf numFmtId="0" fontId="9" fillId="0" borderId="11" xfId="1" applyNumberFormat="1" applyFont="1" applyFill="1" applyBorder="1" applyAlignment="1">
      <alignment horizontal="center" vertical="top" wrapText="1"/>
    </xf>
    <xf numFmtId="0" fontId="9" fillId="0" borderId="1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7" fillId="0" borderId="0" xfId="0" applyFont="1" applyFill="1" applyAlignment="1">
      <alignment horizontal="center" wrapText="1"/>
    </xf>
    <xf numFmtId="0" fontId="9" fillId="0" borderId="10" xfId="0" applyFont="1" applyFill="1" applyBorder="1" applyAlignment="1">
      <alignment horizontal="center" wrapText="1"/>
    </xf>
    <xf numFmtId="0" fontId="9" fillId="0" borderId="11" xfId="0" applyFont="1" applyFill="1" applyBorder="1" applyAlignment="1">
      <alignment horizontal="center" wrapText="1"/>
    </xf>
    <xf numFmtId="0" fontId="9" fillId="0" borderId="12" xfId="0" applyFont="1" applyFill="1" applyBorder="1" applyAlignment="1">
      <alignment horizontal="center" wrapText="1"/>
    </xf>
    <xf numFmtId="166" fontId="8" fillId="0" borderId="1" xfId="0" applyNumberFormat="1" applyFont="1" applyFill="1" applyBorder="1" applyAlignment="1">
      <alignment horizontal="center" wrapText="1"/>
    </xf>
    <xf numFmtId="166" fontId="8" fillId="0" borderId="2" xfId="0" applyNumberFormat="1" applyFont="1" applyFill="1" applyBorder="1" applyAlignment="1">
      <alignment horizontal="center" wrapText="1"/>
    </xf>
    <xf numFmtId="166" fontId="8" fillId="0" borderId="6" xfId="0" applyNumberFormat="1" applyFont="1" applyFill="1" applyBorder="1" applyAlignment="1">
      <alignment horizontal="center" wrapText="1"/>
    </xf>
    <xf numFmtId="170" fontId="8" fillId="0" borderId="2" xfId="0" applyNumberFormat="1" applyFont="1" applyFill="1" applyBorder="1" applyAlignment="1">
      <alignment horizontal="left" wrapText="1"/>
    </xf>
    <xf numFmtId="170" fontId="8" fillId="0" borderId="6" xfId="0" applyNumberFormat="1" applyFont="1" applyFill="1" applyBorder="1" applyAlignment="1">
      <alignment horizontal="left" wrapText="1"/>
    </xf>
    <xf numFmtId="175" fontId="7" fillId="0" borderId="10" xfId="0" applyNumberFormat="1" applyFont="1" applyFill="1" applyBorder="1" applyAlignment="1">
      <alignment horizontal="center" vertical="center" wrapText="1"/>
    </xf>
    <xf numFmtId="175" fontId="7" fillId="0" borderId="11" xfId="0" applyNumberFormat="1" applyFont="1" applyFill="1" applyBorder="1" applyAlignment="1">
      <alignment horizontal="center" vertical="center" wrapText="1"/>
    </xf>
    <xf numFmtId="175" fontId="7" fillId="0" borderId="12" xfId="0" applyNumberFormat="1" applyFont="1" applyFill="1" applyBorder="1" applyAlignment="1">
      <alignment horizontal="center" vertical="center" wrapText="1"/>
    </xf>
  </cellXfs>
  <cellStyles count="2">
    <cellStyle name="Денежный" xfId="1" builtinId="4"/>
    <cellStyle name="Обычный" xfId="0" builtinId="0"/>
  </cellStyles>
  <dxfs count="6">
    <dxf>
      <font>
        <color indexed="10"/>
      </font>
      <fill>
        <patternFill patternType="solid">
          <bgColor indexed="43"/>
        </patternFill>
      </fill>
    </dxf>
    <dxf>
      <font>
        <color indexed="10"/>
      </font>
      <fill>
        <patternFill patternType="solid">
          <bgColor indexed="43"/>
        </patternFill>
      </fill>
    </dxf>
    <dxf>
      <font>
        <color indexed="10"/>
      </font>
      <fill>
        <patternFill patternType="solid">
          <bgColor indexed="43"/>
        </patternFill>
      </fill>
    </dxf>
    <dxf>
      <font>
        <color indexed="10"/>
      </font>
      <fill>
        <patternFill patternType="solid">
          <bgColor indexed="43"/>
        </patternFill>
      </fill>
    </dxf>
    <dxf>
      <font>
        <color indexed="10"/>
      </font>
      <fill>
        <patternFill patternType="solid">
          <bgColor indexed="43"/>
        </patternFill>
      </fill>
    </dxf>
    <dxf>
      <font>
        <color indexed="10"/>
      </font>
      <fill>
        <patternFill patternType="solid">
          <bgColor indexed="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byt/Desktop/&#1040;&#1082;&#1094;&#1080;&#1080;/2019&#1075;&#1086;&#1076;/&#1043;&#1086;&#1076;&#1086;&#1074;&#1086;&#1081;%20&#1086;&#1090;&#1095;&#1077;&#1090;%202019/&#1043;&#1054;&#1044;&#1054;&#1042;&#1054;&#1049;%20&#1073;&#1091;&#1093;&#1075;&#1072;&#1083;&#1090;&#1077;&#1088;&#1089;&#1082;&#1080;&#1081;%20&#1073;&#1072;&#1083;&#1072;&#1085;&#1089;%202018-1%20&#1075;&#1086;&#1076;%20&#1050;&#1061;&#105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Инструкция"/>
      <sheetName val="прил 1"/>
      <sheetName val="прил 2"/>
      <sheetName val="прил 3"/>
      <sheetName val="прил 4"/>
      <sheetName val="прил 5"/>
      <sheetName val="Чист.активы"/>
      <sheetName val="АнализФинСост-1"/>
      <sheetName val="Приложение"/>
      <sheetName val="АнализФинСост-2"/>
      <sheetName val="АнализСтрАкт"/>
      <sheetName val="АнализСтрПас"/>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3:AK249"/>
  <sheetViews>
    <sheetView tabSelected="1" topLeftCell="A7" workbookViewId="0">
      <selection activeCell="S234" sqref="S234"/>
    </sheetView>
  </sheetViews>
  <sheetFormatPr defaultColWidth="9" defaultRowHeight="15"/>
  <cols>
    <col min="2" max="2" width="34.7109375" customWidth="1"/>
    <col min="3" max="3" width="9.7109375" customWidth="1"/>
    <col min="4" max="4" width="9.42578125" customWidth="1"/>
    <col min="5" max="5" width="6.5703125" hidden="1" customWidth="1"/>
    <col min="6" max="6" width="13.7109375" hidden="1" customWidth="1"/>
    <col min="7" max="7" width="7.5703125" customWidth="1"/>
    <col min="8" max="8" width="3.42578125" customWidth="1"/>
    <col min="9" max="9" width="3.7109375" customWidth="1"/>
    <col min="10" max="10" width="4.42578125" customWidth="1"/>
    <col min="11" max="11" width="5" customWidth="1"/>
    <col min="12" max="13" width="4.5703125" customWidth="1"/>
    <col min="14" max="14" width="3.7109375" customWidth="1"/>
    <col min="15" max="15" width="4.42578125" customWidth="1"/>
    <col min="16" max="16" width="5" customWidth="1"/>
    <col min="17" max="17" width="3.28515625" customWidth="1"/>
    <col min="18" max="18" width="15.42578125" customWidth="1"/>
    <col min="25" max="26" width="10.140625" customWidth="1"/>
    <col min="27" max="27" width="9" customWidth="1"/>
    <col min="28" max="28" width="1" hidden="1" customWidth="1"/>
    <col min="29" max="29" width="2.5703125" hidden="1" customWidth="1"/>
    <col min="30" max="30" width="9.140625" hidden="1" customWidth="1"/>
    <col min="32" max="32" width="13.85546875" customWidth="1"/>
    <col min="33" max="33" width="1.140625" hidden="1" customWidth="1"/>
    <col min="34" max="35" width="9.140625" hidden="1" customWidth="1"/>
  </cols>
  <sheetData>
    <row r="3" spans="2:24" ht="18.75">
      <c r="B3" s="1" t="s">
        <v>0</v>
      </c>
      <c r="C3" s="1"/>
      <c r="D3" s="1"/>
      <c r="E3" s="1"/>
      <c r="F3" s="1"/>
      <c r="G3" s="1"/>
      <c r="H3" s="1"/>
      <c r="I3" s="1"/>
    </row>
    <row r="6" spans="2:24" ht="15.75">
      <c r="B6" s="2" t="s">
        <v>1</v>
      </c>
      <c r="C6" s="3"/>
      <c r="D6" s="3"/>
      <c r="E6" s="3"/>
      <c r="F6" s="3"/>
      <c r="G6" s="3"/>
      <c r="H6" s="3"/>
      <c r="I6" s="3"/>
      <c r="J6" s="3"/>
      <c r="K6" s="3"/>
      <c r="L6" s="3"/>
      <c r="M6" s="3"/>
      <c r="N6" s="3"/>
      <c r="O6" s="3"/>
      <c r="P6" s="3"/>
      <c r="Q6" s="49"/>
      <c r="R6" s="3" t="s">
        <v>2</v>
      </c>
      <c r="S6" s="3"/>
      <c r="T6" s="3"/>
      <c r="U6" s="3"/>
      <c r="V6" s="3"/>
      <c r="W6" s="3"/>
      <c r="X6" s="50"/>
    </row>
    <row r="7" spans="2:24" ht="15.75">
      <c r="B7" s="4" t="s">
        <v>3</v>
      </c>
      <c r="C7" s="5"/>
      <c r="D7" s="5"/>
      <c r="E7" s="5"/>
      <c r="F7" s="5"/>
      <c r="G7" s="5"/>
      <c r="H7" s="5"/>
      <c r="I7" s="5"/>
      <c r="J7" s="5"/>
      <c r="K7" s="5"/>
      <c r="L7" s="5"/>
      <c r="M7" s="5"/>
      <c r="N7" s="5"/>
      <c r="O7" s="5"/>
      <c r="P7" s="5"/>
      <c r="Q7" s="51"/>
      <c r="R7" s="5" t="s">
        <v>4</v>
      </c>
      <c r="S7" s="5"/>
      <c r="T7" s="5"/>
      <c r="U7" s="5"/>
      <c r="V7" s="5"/>
      <c r="W7" s="5"/>
      <c r="X7" s="52"/>
    </row>
    <row r="8" spans="2:24" ht="15.75">
      <c r="B8" s="4" t="s">
        <v>5</v>
      </c>
      <c r="C8" s="5"/>
      <c r="D8" s="5"/>
      <c r="E8" s="5"/>
      <c r="F8" s="5"/>
      <c r="G8" s="5"/>
      <c r="H8" s="5"/>
      <c r="I8" s="5"/>
      <c r="J8" s="5"/>
      <c r="K8" s="5"/>
      <c r="L8" s="5"/>
      <c r="M8" s="5"/>
      <c r="N8" s="5"/>
      <c r="O8" s="5"/>
      <c r="P8" s="5"/>
      <c r="Q8" s="52"/>
      <c r="R8" s="5">
        <v>400055395</v>
      </c>
      <c r="S8" s="5"/>
      <c r="T8" s="5"/>
      <c r="U8" s="5"/>
      <c r="V8" s="5"/>
      <c r="W8" s="5"/>
      <c r="X8" s="52"/>
    </row>
    <row r="9" spans="2:24" ht="15.75">
      <c r="B9" s="4" t="s">
        <v>6</v>
      </c>
      <c r="C9" s="5"/>
      <c r="D9" s="5"/>
      <c r="E9" s="5"/>
      <c r="F9" s="5"/>
      <c r="G9" s="5"/>
      <c r="H9" s="5"/>
      <c r="I9" s="5"/>
      <c r="J9" s="5"/>
      <c r="K9" s="5"/>
      <c r="L9" s="5"/>
      <c r="M9" s="5"/>
      <c r="N9" s="5"/>
      <c r="O9" s="5"/>
      <c r="P9" s="5"/>
      <c r="Q9" s="52"/>
      <c r="R9" s="7" t="s">
        <v>7</v>
      </c>
      <c r="S9" s="7"/>
      <c r="T9" s="7"/>
      <c r="U9" s="7"/>
      <c r="V9" s="7"/>
      <c r="W9" s="7"/>
      <c r="X9" s="51"/>
    </row>
    <row r="10" spans="2:24" ht="15.75">
      <c r="B10" s="6"/>
      <c r="C10" s="7"/>
      <c r="D10" s="7"/>
      <c r="E10" s="7"/>
      <c r="F10" s="7"/>
      <c r="G10" s="7"/>
      <c r="H10" s="7"/>
      <c r="I10" s="7"/>
      <c r="J10" s="7"/>
      <c r="K10" s="7"/>
      <c r="L10" s="7"/>
      <c r="M10" s="7"/>
      <c r="N10" s="7"/>
      <c r="O10" s="7"/>
      <c r="P10" s="7"/>
      <c r="Q10" s="51"/>
      <c r="R10" s="7" t="s">
        <v>8</v>
      </c>
      <c r="S10" s="7"/>
      <c r="T10" s="7"/>
      <c r="U10" s="7"/>
      <c r="V10" s="7"/>
      <c r="W10" s="7"/>
      <c r="X10" s="51"/>
    </row>
    <row r="11" spans="2:24" ht="15.75">
      <c r="B11" s="8" t="s">
        <v>9</v>
      </c>
      <c r="C11" s="9"/>
      <c r="D11" s="9"/>
      <c r="E11" s="9"/>
      <c r="F11" s="9"/>
      <c r="G11" s="5"/>
      <c r="H11" s="5"/>
      <c r="I11" s="5"/>
      <c r="J11" s="5"/>
      <c r="K11" s="5"/>
      <c r="L11" s="5"/>
      <c r="M11" s="5"/>
      <c r="N11" s="5"/>
      <c r="O11" s="5"/>
      <c r="P11" s="5"/>
      <c r="Q11" s="52"/>
      <c r="R11" s="53"/>
      <c r="S11" s="7"/>
      <c r="T11" s="7"/>
      <c r="U11" s="7"/>
      <c r="V11" s="7"/>
      <c r="W11" s="7"/>
      <c r="X11" s="51"/>
    </row>
    <row r="12" spans="2:24" ht="15.75">
      <c r="B12" s="4" t="s">
        <v>10</v>
      </c>
      <c r="C12" s="5"/>
      <c r="D12" s="5"/>
      <c r="E12" s="5"/>
      <c r="F12" s="5"/>
      <c r="G12" s="5"/>
      <c r="H12" s="5"/>
      <c r="I12" s="5"/>
      <c r="J12" s="5"/>
      <c r="K12" s="5"/>
      <c r="L12" s="5"/>
      <c r="M12" s="5"/>
      <c r="N12" s="5"/>
      <c r="O12" s="5"/>
      <c r="P12" s="5"/>
      <c r="Q12" s="51"/>
      <c r="R12" s="54">
        <v>56270911.409999996</v>
      </c>
      <c r="S12" s="7"/>
      <c r="T12" s="7"/>
      <c r="U12" s="7"/>
      <c r="V12" s="7"/>
      <c r="W12" s="7"/>
      <c r="X12" s="51"/>
    </row>
    <row r="13" spans="2:24" ht="15.75">
      <c r="B13" s="4" t="s">
        <v>11</v>
      </c>
      <c r="C13" s="5"/>
      <c r="D13" s="5"/>
      <c r="E13" s="5"/>
      <c r="F13" s="5"/>
      <c r="G13" s="5"/>
      <c r="H13" s="5"/>
      <c r="I13" s="5"/>
      <c r="J13" s="5"/>
      <c r="K13" s="5"/>
      <c r="L13" s="5"/>
      <c r="M13" s="5"/>
      <c r="N13" s="5"/>
      <c r="O13" s="5"/>
      <c r="P13" s="5"/>
      <c r="Q13" s="51"/>
      <c r="R13" s="55">
        <v>5627091141</v>
      </c>
      <c r="S13" s="7"/>
      <c r="T13" s="7"/>
      <c r="U13" s="7"/>
      <c r="V13" s="7"/>
      <c r="W13" s="7"/>
      <c r="X13" s="51"/>
    </row>
    <row r="14" spans="2:24" ht="15.75">
      <c r="B14" s="4" t="s">
        <v>12</v>
      </c>
      <c r="C14" s="5"/>
      <c r="D14" s="5"/>
      <c r="E14" s="5"/>
      <c r="F14" s="5"/>
      <c r="G14" s="5"/>
      <c r="H14" s="5"/>
      <c r="I14" s="5"/>
      <c r="J14" s="5"/>
      <c r="K14" s="5"/>
      <c r="L14" s="5"/>
      <c r="M14" s="5"/>
      <c r="N14" s="5"/>
      <c r="O14" s="5"/>
      <c r="P14" s="5"/>
      <c r="Q14" s="51"/>
      <c r="R14" s="7"/>
      <c r="S14" s="7"/>
      <c r="T14" s="7"/>
      <c r="U14" s="7"/>
      <c r="V14" s="7"/>
      <c r="W14" s="7"/>
      <c r="X14" s="51"/>
    </row>
    <row r="15" spans="2:24" ht="15.75">
      <c r="B15" s="10" t="s">
        <v>13</v>
      </c>
      <c r="C15" s="11"/>
      <c r="D15" s="5"/>
      <c r="E15" s="5"/>
      <c r="F15" s="5"/>
      <c r="G15" s="5"/>
      <c r="H15" s="5"/>
      <c r="I15" s="5"/>
      <c r="J15" s="5"/>
      <c r="K15" s="5"/>
      <c r="L15" s="5"/>
      <c r="M15" s="5"/>
      <c r="N15" s="5"/>
      <c r="O15" s="5"/>
      <c r="P15" s="5"/>
      <c r="Q15" s="51"/>
      <c r="R15" s="7">
        <v>0</v>
      </c>
      <c r="S15" s="7"/>
      <c r="T15" s="7"/>
      <c r="U15" s="7"/>
      <c r="V15" s="7"/>
      <c r="W15" s="7"/>
      <c r="X15" s="51"/>
    </row>
    <row r="16" spans="2:24" ht="15.75">
      <c r="B16" s="4" t="s">
        <v>14</v>
      </c>
      <c r="C16" s="5"/>
      <c r="D16" s="5"/>
      <c r="E16" s="5"/>
      <c r="F16" s="5"/>
      <c r="G16" s="5"/>
      <c r="H16" s="5"/>
      <c r="I16" s="5"/>
      <c r="J16" s="5"/>
      <c r="K16" s="5"/>
      <c r="L16" s="5"/>
      <c r="M16" s="5"/>
      <c r="N16" s="5"/>
      <c r="O16" s="5"/>
      <c r="P16" s="5"/>
      <c r="Q16" s="51"/>
      <c r="R16" s="53">
        <v>0</v>
      </c>
      <c r="S16" s="7"/>
      <c r="T16" s="7"/>
      <c r="U16" s="7"/>
      <c r="V16" s="7"/>
      <c r="W16" s="7"/>
      <c r="X16" s="51"/>
    </row>
    <row r="17" spans="2:35" ht="15.75">
      <c r="B17" s="4" t="s">
        <v>15</v>
      </c>
      <c r="C17" s="5"/>
      <c r="D17" s="5"/>
      <c r="E17" s="5"/>
      <c r="F17" s="5"/>
      <c r="G17" s="5"/>
      <c r="H17" s="5"/>
      <c r="I17" s="5"/>
      <c r="J17" s="5"/>
      <c r="K17" s="5"/>
      <c r="L17" s="5"/>
      <c r="M17" s="5"/>
      <c r="N17" s="5"/>
      <c r="O17" s="5"/>
      <c r="P17" s="5"/>
      <c r="Q17" s="51"/>
      <c r="R17" s="54">
        <v>0.01</v>
      </c>
      <c r="S17" s="7"/>
      <c r="T17" s="7"/>
      <c r="U17" s="7"/>
      <c r="V17" s="7"/>
      <c r="W17" s="7"/>
      <c r="X17" s="51"/>
    </row>
    <row r="18" spans="2:35" ht="15.75">
      <c r="B18" s="8" t="s">
        <v>16</v>
      </c>
      <c r="C18" s="9"/>
      <c r="D18" s="9"/>
      <c r="E18" s="9"/>
      <c r="F18" s="9"/>
      <c r="G18" s="5"/>
      <c r="H18" s="5"/>
      <c r="I18" s="5"/>
      <c r="J18" s="5"/>
      <c r="K18" s="5"/>
      <c r="L18" s="5"/>
      <c r="M18" s="5"/>
      <c r="N18" s="5"/>
      <c r="O18" s="5"/>
      <c r="P18" s="5"/>
      <c r="Q18" s="51"/>
      <c r="R18" s="5"/>
      <c r="S18" s="5"/>
      <c r="T18" s="5"/>
      <c r="U18" s="9">
        <v>4.16</v>
      </c>
      <c r="V18" s="5"/>
      <c r="W18" s="7"/>
      <c r="X18" s="51"/>
    </row>
    <row r="19" spans="2:35" ht="15.75">
      <c r="B19" s="4" t="s">
        <v>17</v>
      </c>
      <c r="C19" s="5"/>
      <c r="D19" s="5"/>
      <c r="E19" s="5"/>
      <c r="F19" s="5"/>
      <c r="G19" s="5"/>
      <c r="H19" s="5"/>
      <c r="I19" s="5"/>
      <c r="J19" s="5"/>
      <c r="K19" s="5"/>
      <c r="L19" s="5"/>
      <c r="M19" s="5"/>
      <c r="N19" s="5"/>
      <c r="O19" s="5"/>
      <c r="P19" s="5"/>
      <c r="Q19" s="51"/>
      <c r="R19" s="56" t="s">
        <v>18</v>
      </c>
      <c r="S19" s="57"/>
      <c r="T19" s="56" t="s">
        <v>19</v>
      </c>
      <c r="U19" s="56"/>
      <c r="V19" s="57"/>
      <c r="W19" s="7"/>
      <c r="X19" s="51"/>
    </row>
    <row r="20" spans="2:35" ht="15.75">
      <c r="B20" s="4"/>
      <c r="C20" s="5"/>
      <c r="D20" s="5"/>
      <c r="E20" s="5"/>
      <c r="F20" s="5"/>
      <c r="G20" s="5"/>
      <c r="H20" s="5"/>
      <c r="I20" s="5"/>
      <c r="J20" s="5"/>
      <c r="K20" s="5"/>
      <c r="L20" s="5"/>
      <c r="M20" s="5"/>
      <c r="N20" s="5"/>
      <c r="O20" s="5"/>
      <c r="P20" s="5"/>
      <c r="Q20" s="51"/>
      <c r="R20" s="55"/>
      <c r="S20" s="52"/>
      <c r="T20" s="5"/>
      <c r="U20" s="5"/>
      <c r="V20" s="5"/>
      <c r="W20" s="7"/>
      <c r="X20" s="51"/>
    </row>
    <row r="21" spans="2:35" ht="15.75">
      <c r="B21" s="12" t="s">
        <v>20</v>
      </c>
      <c r="C21" s="13"/>
      <c r="D21" s="13"/>
      <c r="E21" s="13"/>
      <c r="F21" s="13"/>
      <c r="G21" s="5"/>
      <c r="H21" s="5"/>
      <c r="I21" s="5"/>
      <c r="J21" s="5"/>
      <c r="K21" s="5"/>
      <c r="L21" s="5"/>
      <c r="M21" s="5"/>
      <c r="N21" s="5"/>
      <c r="O21" s="5"/>
      <c r="P21" s="5"/>
      <c r="Q21" s="51"/>
      <c r="R21" s="58">
        <f>R22+R23</f>
        <v>234311009</v>
      </c>
      <c r="S21" s="52"/>
      <c r="T21" s="5"/>
      <c r="U21" s="59">
        <f>U22+U23</f>
        <v>4.1627999999999998</v>
      </c>
      <c r="V21" s="5"/>
      <c r="W21" s="7"/>
      <c r="X21" s="51"/>
    </row>
    <row r="22" spans="2:35" ht="15.75">
      <c r="B22" s="4" t="s">
        <v>21</v>
      </c>
      <c r="C22" s="5"/>
      <c r="D22" s="5"/>
      <c r="E22" s="5"/>
      <c r="F22" s="5"/>
      <c r="G22" s="5"/>
      <c r="H22" s="5"/>
      <c r="I22" s="5"/>
      <c r="J22" s="5"/>
      <c r="K22" s="5"/>
      <c r="L22" s="5"/>
      <c r="M22" s="5"/>
      <c r="N22" s="5"/>
      <c r="O22" s="5"/>
      <c r="P22" s="5"/>
      <c r="Q22" s="51"/>
      <c r="R22" s="55">
        <v>208605716</v>
      </c>
      <c r="S22" s="52"/>
      <c r="T22" s="5"/>
      <c r="U22" s="5">
        <v>3.7071999999999998</v>
      </c>
      <c r="V22" s="5"/>
      <c r="W22" s="7"/>
      <c r="X22" s="51"/>
    </row>
    <row r="23" spans="2:35" ht="15.75">
      <c r="B23" s="4" t="s">
        <v>22</v>
      </c>
      <c r="C23" s="5"/>
      <c r="D23" s="5"/>
      <c r="E23" s="5"/>
      <c r="F23" s="5"/>
      <c r="G23" s="5"/>
      <c r="H23" s="5"/>
      <c r="I23" s="5"/>
      <c r="J23" s="5"/>
      <c r="K23" s="5"/>
      <c r="L23" s="5"/>
      <c r="M23" s="5"/>
      <c r="N23" s="5"/>
      <c r="O23" s="5"/>
      <c r="P23" s="5"/>
      <c r="Q23" s="51"/>
      <c r="R23" s="55">
        <f>25638132+14103+32912+20146</f>
        <v>25705293</v>
      </c>
      <c r="S23" s="52"/>
      <c r="T23" s="5"/>
      <c r="U23" s="5">
        <v>0.4556</v>
      </c>
      <c r="V23" s="5"/>
      <c r="W23" s="7"/>
      <c r="X23" s="51"/>
    </row>
    <row r="24" spans="2:35">
      <c r="B24" s="14"/>
      <c r="C24" s="15"/>
      <c r="D24" s="15"/>
      <c r="E24" s="15"/>
      <c r="F24" s="15"/>
      <c r="G24" s="15"/>
      <c r="H24" s="15"/>
      <c r="I24" s="15"/>
      <c r="J24" s="15"/>
      <c r="K24" s="15"/>
      <c r="L24" s="15"/>
      <c r="M24" s="15"/>
      <c r="N24" s="15"/>
      <c r="O24" s="15"/>
      <c r="P24" s="15"/>
      <c r="Q24" s="60"/>
      <c r="R24" s="15"/>
      <c r="S24" s="15"/>
      <c r="T24" s="15"/>
      <c r="U24" s="15"/>
      <c r="V24" s="15"/>
      <c r="W24" s="15"/>
      <c r="X24" s="60"/>
    </row>
    <row r="27" spans="2:35">
      <c r="S27" s="494"/>
      <c r="T27" s="494"/>
    </row>
    <row r="28" spans="2:35" ht="15" customHeight="1">
      <c r="B28" s="495"/>
      <c r="C28" s="495"/>
      <c r="D28" s="495"/>
      <c r="E28" s="495"/>
      <c r="F28" s="495"/>
      <c r="G28" s="495"/>
      <c r="H28" s="495"/>
      <c r="I28" s="495"/>
      <c r="J28" s="495"/>
      <c r="K28" s="495"/>
      <c r="L28" s="495"/>
      <c r="M28" s="495"/>
      <c r="N28" s="495"/>
      <c r="O28" s="495"/>
      <c r="P28" s="495"/>
      <c r="Q28" s="495"/>
      <c r="S28" s="496" t="s">
        <v>23</v>
      </c>
      <c r="T28" s="496"/>
      <c r="U28" s="496"/>
      <c r="V28" s="496"/>
      <c r="W28" s="496"/>
      <c r="X28" s="496"/>
      <c r="Y28" s="496"/>
      <c r="Z28" s="496"/>
      <c r="AA28" s="496"/>
      <c r="AB28" s="496"/>
      <c r="AC28" s="496"/>
      <c r="AD28" s="496"/>
      <c r="AE28" s="496"/>
      <c r="AF28" s="496"/>
      <c r="AG28" s="496"/>
      <c r="AH28" s="496"/>
      <c r="AI28" s="496"/>
    </row>
    <row r="29" spans="2:35">
      <c r="B29" s="16"/>
      <c r="C29" s="16"/>
      <c r="D29" s="16"/>
      <c r="E29" s="17"/>
      <c r="F29" s="497"/>
      <c r="G29" s="497"/>
      <c r="H29" s="497"/>
      <c r="I29" s="16"/>
      <c r="J29" s="16"/>
      <c r="K29" s="16"/>
      <c r="L29" s="16"/>
      <c r="M29" s="16"/>
      <c r="N29" s="19"/>
      <c r="O29" s="19"/>
      <c r="P29" s="19"/>
      <c r="Q29" s="19"/>
      <c r="S29" s="61" t="s">
        <v>24</v>
      </c>
      <c r="T29" s="62"/>
      <c r="U29" s="63"/>
      <c r="V29" s="64" t="s">
        <v>25</v>
      </c>
      <c r="W29" s="65"/>
      <c r="X29" s="66" t="s">
        <v>357</v>
      </c>
      <c r="Y29" s="69"/>
      <c r="Z29" s="70"/>
      <c r="AA29" s="71"/>
      <c r="AB29" s="71"/>
      <c r="AC29" s="71"/>
      <c r="AD29" s="71"/>
      <c r="AE29" s="61"/>
      <c r="AF29" s="61"/>
      <c r="AG29" s="61"/>
      <c r="AH29" s="80"/>
      <c r="AI29" s="80"/>
    </row>
    <row r="30" spans="2:35">
      <c r="B30" s="498"/>
      <c r="C30" s="498"/>
      <c r="D30" s="498"/>
      <c r="E30" s="498"/>
      <c r="F30" s="498"/>
      <c r="G30" s="498"/>
      <c r="H30" s="18"/>
      <c r="I30" s="18"/>
      <c r="J30" s="18"/>
      <c r="K30" s="18"/>
      <c r="L30" s="18"/>
      <c r="M30" s="18"/>
      <c r="N30" s="18"/>
      <c r="O30" s="18"/>
      <c r="P30" s="18"/>
      <c r="Q30" s="18"/>
      <c r="S30" s="67"/>
      <c r="T30" s="67"/>
      <c r="U30" s="67"/>
      <c r="V30" s="67"/>
      <c r="W30" s="67"/>
      <c r="X30" s="67"/>
      <c r="Y30" s="67"/>
      <c r="Z30" s="72"/>
      <c r="AA30" s="72"/>
      <c r="AB30" s="72"/>
      <c r="AC30" s="73"/>
      <c r="AD30" s="72"/>
      <c r="AE30" s="72"/>
      <c r="AF30" s="72"/>
      <c r="AG30" s="72"/>
      <c r="AH30" s="72"/>
      <c r="AI30" s="72"/>
    </row>
    <row r="31" spans="2:35" ht="27" customHeight="1">
      <c r="B31" s="495" t="s">
        <v>27</v>
      </c>
      <c r="C31" s="495"/>
      <c r="D31" s="495"/>
      <c r="E31" s="495"/>
      <c r="F31" s="495"/>
      <c r="G31" s="495"/>
      <c r="H31" s="495"/>
      <c r="I31" s="495"/>
      <c r="J31" s="495"/>
      <c r="K31" s="495"/>
      <c r="L31" s="495"/>
      <c r="M31" s="495"/>
      <c r="N31" s="495"/>
      <c r="O31" s="495"/>
      <c r="P31" s="495"/>
      <c r="Q31" s="495"/>
      <c r="S31" s="499" t="s">
        <v>28</v>
      </c>
      <c r="T31" s="500"/>
      <c r="U31" s="500"/>
      <c r="V31" s="500"/>
      <c r="W31" s="500"/>
      <c r="X31" s="500"/>
      <c r="Y31" s="74" t="s">
        <v>29</v>
      </c>
      <c r="Z31" s="501" t="s">
        <v>358</v>
      </c>
      <c r="AA31" s="501"/>
      <c r="AB31" s="501"/>
      <c r="AC31" s="75" t="s">
        <v>30</v>
      </c>
      <c r="AD31" s="76" t="str">
        <f>X29</f>
        <v>2025 год</v>
      </c>
      <c r="AE31" s="502" t="s">
        <v>359</v>
      </c>
      <c r="AF31" s="501"/>
      <c r="AG31" s="503"/>
      <c r="AH31" s="81" t="s">
        <v>30</v>
      </c>
      <c r="AI31" s="82" t="str">
        <f>X29</f>
        <v>2025 год</v>
      </c>
    </row>
    <row r="32" spans="2:35" ht="15" customHeight="1">
      <c r="B32" s="504" t="s">
        <v>356</v>
      </c>
      <c r="C32" s="504"/>
      <c r="D32" s="504"/>
      <c r="E32" s="504"/>
      <c r="F32" s="504"/>
      <c r="G32" s="504"/>
      <c r="H32" s="504"/>
      <c r="I32" s="504"/>
      <c r="J32" s="504"/>
      <c r="K32" s="504"/>
      <c r="L32" s="504"/>
      <c r="M32" s="504"/>
      <c r="N32" s="504"/>
      <c r="O32" s="504"/>
      <c r="P32" s="504"/>
      <c r="Q32" s="504"/>
      <c r="S32" s="505">
        <v>1</v>
      </c>
      <c r="T32" s="506"/>
      <c r="U32" s="506"/>
      <c r="V32" s="506"/>
      <c r="W32" s="506"/>
      <c r="X32" s="506"/>
      <c r="Y32" s="77">
        <v>2</v>
      </c>
      <c r="Z32" s="506">
        <v>3</v>
      </c>
      <c r="AA32" s="506"/>
      <c r="AB32" s="506"/>
      <c r="AC32" s="506"/>
      <c r="AD32" s="506"/>
      <c r="AE32" s="505">
        <v>4</v>
      </c>
      <c r="AF32" s="506"/>
      <c r="AG32" s="506"/>
      <c r="AH32" s="506"/>
      <c r="AI32" s="507"/>
    </row>
    <row r="33" spans="2:35" ht="15" customHeight="1">
      <c r="B33" s="18"/>
      <c r="C33" s="18"/>
      <c r="D33" s="18"/>
      <c r="E33" s="18"/>
      <c r="F33" s="18"/>
      <c r="G33" s="18"/>
      <c r="H33" s="18"/>
      <c r="I33" s="18"/>
      <c r="J33" s="18"/>
      <c r="K33" s="18"/>
      <c r="L33" s="18"/>
      <c r="M33" s="18"/>
      <c r="N33" s="18"/>
      <c r="O33" s="18"/>
      <c r="P33" s="18"/>
      <c r="Q33" s="18"/>
      <c r="S33" s="429" t="s">
        <v>31</v>
      </c>
      <c r="T33" s="430"/>
      <c r="U33" s="430"/>
      <c r="V33" s="430"/>
      <c r="W33" s="430"/>
      <c r="X33" s="430"/>
      <c r="Y33" s="78" t="s">
        <v>32</v>
      </c>
      <c r="Z33" s="225">
        <v>4947</v>
      </c>
      <c r="AA33" s="225"/>
      <c r="AB33" s="225"/>
      <c r="AC33" s="225"/>
      <c r="AD33" s="225"/>
      <c r="AE33" s="224">
        <v>71924</v>
      </c>
      <c r="AF33" s="225"/>
      <c r="AG33" s="225"/>
      <c r="AH33" s="225"/>
      <c r="AI33" s="226"/>
    </row>
    <row r="34" spans="2:35" ht="30" customHeight="1">
      <c r="B34" s="488" t="s">
        <v>33</v>
      </c>
      <c r="C34" s="489"/>
      <c r="D34" s="489"/>
      <c r="E34" s="489"/>
      <c r="F34" s="490"/>
      <c r="G34" s="236" t="s">
        <v>29</v>
      </c>
      <c r="H34" s="508" t="s">
        <v>34</v>
      </c>
      <c r="I34" s="509"/>
      <c r="J34" s="509"/>
      <c r="K34" s="509"/>
      <c r="L34" s="510"/>
      <c r="M34" s="46"/>
      <c r="N34" s="511" t="s">
        <v>35</v>
      </c>
      <c r="O34" s="511"/>
      <c r="P34" s="511"/>
      <c r="Q34" s="512"/>
      <c r="S34" s="429" t="s">
        <v>36</v>
      </c>
      <c r="T34" s="430"/>
      <c r="U34" s="430"/>
      <c r="V34" s="430"/>
      <c r="W34" s="430"/>
      <c r="X34" s="431"/>
      <c r="Y34" s="79" t="s">
        <v>37</v>
      </c>
      <c r="Z34" s="513">
        <v>44608</v>
      </c>
      <c r="AA34" s="514"/>
      <c r="AB34" s="514"/>
      <c r="AC34" s="514"/>
      <c r="AD34" s="515"/>
      <c r="AE34" s="513">
        <v>64218</v>
      </c>
      <c r="AF34" s="514"/>
      <c r="AG34" s="514"/>
      <c r="AH34" s="514"/>
      <c r="AI34" s="515"/>
    </row>
    <row r="35" spans="2:35" ht="15" customHeight="1">
      <c r="B35" s="491"/>
      <c r="C35" s="492"/>
      <c r="D35" s="492"/>
      <c r="E35" s="492"/>
      <c r="F35" s="493"/>
      <c r="G35" s="237"/>
      <c r="H35" s="481" t="s">
        <v>357</v>
      </c>
      <c r="I35" s="482"/>
      <c r="J35" s="482"/>
      <c r="K35" s="482"/>
      <c r="L35" s="483"/>
      <c r="M35" s="484" t="s">
        <v>26</v>
      </c>
      <c r="N35" s="485"/>
      <c r="O35" s="485"/>
      <c r="P35" s="485"/>
      <c r="Q35" s="68"/>
      <c r="S35" s="429" t="s">
        <v>38</v>
      </c>
      <c r="T35" s="430"/>
      <c r="U35" s="430"/>
      <c r="V35" s="430"/>
      <c r="W35" s="430"/>
      <c r="X35" s="431"/>
      <c r="Y35" s="79" t="s">
        <v>39</v>
      </c>
      <c r="Z35" s="224">
        <v>4862</v>
      </c>
      <c r="AA35" s="225"/>
      <c r="AB35" s="225"/>
      <c r="AC35" s="225"/>
      <c r="AD35" s="226"/>
      <c r="AE35" s="224">
        <v>7706</v>
      </c>
      <c r="AF35" s="225"/>
      <c r="AG35" s="225"/>
      <c r="AH35" s="225"/>
      <c r="AI35" s="226"/>
    </row>
    <row r="36" spans="2:35" ht="15" customHeight="1">
      <c r="B36" s="426">
        <v>1</v>
      </c>
      <c r="C36" s="427"/>
      <c r="D36" s="427"/>
      <c r="E36" s="427"/>
      <c r="F36" s="428"/>
      <c r="G36" s="25">
        <v>2</v>
      </c>
      <c r="H36" s="426">
        <v>3</v>
      </c>
      <c r="I36" s="427"/>
      <c r="J36" s="427"/>
      <c r="K36" s="427"/>
      <c r="L36" s="428"/>
      <c r="M36" s="426">
        <v>4</v>
      </c>
      <c r="N36" s="427"/>
      <c r="O36" s="427"/>
      <c r="P36" s="427"/>
      <c r="Q36" s="428"/>
      <c r="S36" s="429" t="s">
        <v>40</v>
      </c>
      <c r="T36" s="430"/>
      <c r="U36" s="430"/>
      <c r="V36" s="430"/>
      <c r="W36" s="430"/>
      <c r="X36" s="431"/>
      <c r="Y36" s="79" t="s">
        <v>41</v>
      </c>
      <c r="Z36" s="432">
        <v>2023</v>
      </c>
      <c r="AA36" s="433"/>
      <c r="AB36" s="433"/>
      <c r="AC36" s="433"/>
      <c r="AD36" s="434"/>
      <c r="AE36" s="432">
        <v>1999</v>
      </c>
      <c r="AF36" s="433"/>
      <c r="AG36" s="433"/>
      <c r="AH36" s="433"/>
      <c r="AI36" s="434"/>
    </row>
    <row r="37" spans="2:35" ht="15" customHeight="1">
      <c r="B37" s="477" t="s">
        <v>42</v>
      </c>
      <c r="C37" s="478"/>
      <c r="D37" s="478"/>
      <c r="E37" s="478"/>
      <c r="F37" s="478"/>
      <c r="G37" s="28"/>
      <c r="H37" s="486"/>
      <c r="I37" s="486"/>
      <c r="J37" s="486"/>
      <c r="K37" s="486"/>
      <c r="L37" s="486"/>
      <c r="M37" s="486"/>
      <c r="N37" s="486"/>
      <c r="O37" s="486"/>
      <c r="P37" s="486"/>
      <c r="Q37" s="487"/>
      <c r="S37" s="429" t="s">
        <v>43</v>
      </c>
      <c r="T37" s="430"/>
      <c r="U37" s="430"/>
      <c r="V37" s="430"/>
      <c r="W37" s="430"/>
      <c r="X37" s="431"/>
      <c r="Y37" s="79" t="s">
        <v>44</v>
      </c>
      <c r="Z37" s="432">
        <v>487</v>
      </c>
      <c r="AA37" s="433"/>
      <c r="AB37" s="433"/>
      <c r="AC37" s="433"/>
      <c r="AD37" s="434"/>
      <c r="AE37" s="432">
        <v>632</v>
      </c>
      <c r="AF37" s="433"/>
      <c r="AG37" s="433"/>
      <c r="AH37" s="433"/>
      <c r="AI37" s="434"/>
    </row>
    <row r="38" spans="2:35" ht="28.5" customHeight="1">
      <c r="B38" s="429" t="s">
        <v>45</v>
      </c>
      <c r="C38" s="430"/>
      <c r="D38" s="430"/>
      <c r="E38" s="430"/>
      <c r="F38" s="431"/>
      <c r="G38" s="32">
        <v>110</v>
      </c>
      <c r="H38" s="456">
        <v>10655</v>
      </c>
      <c r="I38" s="457"/>
      <c r="J38" s="457"/>
      <c r="K38" s="457"/>
      <c r="L38" s="458"/>
      <c r="M38" s="456">
        <v>10279</v>
      </c>
      <c r="N38" s="457"/>
      <c r="O38" s="457"/>
      <c r="P38" s="457"/>
      <c r="Q38" s="458"/>
      <c r="S38" s="429" t="s">
        <v>46</v>
      </c>
      <c r="T38" s="430"/>
      <c r="U38" s="430"/>
      <c r="V38" s="430"/>
      <c r="W38" s="430"/>
      <c r="X38" s="431"/>
      <c r="Y38" s="79" t="s">
        <v>47</v>
      </c>
      <c r="Z38" s="459">
        <v>2352</v>
      </c>
      <c r="AA38" s="460"/>
      <c r="AB38" s="460"/>
      <c r="AC38" s="460"/>
      <c r="AD38" s="461"/>
      <c r="AE38" s="459">
        <v>5075</v>
      </c>
      <c r="AF38" s="460"/>
      <c r="AG38" s="460"/>
      <c r="AH38" s="460"/>
      <c r="AI38" s="461"/>
    </row>
    <row r="39" spans="2:35" ht="15" customHeight="1">
      <c r="B39" s="429" t="s">
        <v>48</v>
      </c>
      <c r="C39" s="430"/>
      <c r="D39" s="430"/>
      <c r="E39" s="430"/>
      <c r="F39" s="431"/>
      <c r="G39" s="34">
        <v>120</v>
      </c>
      <c r="H39" s="456">
        <v>5</v>
      </c>
      <c r="I39" s="457"/>
      <c r="J39" s="457"/>
      <c r="K39" s="457"/>
      <c r="L39" s="458"/>
      <c r="M39" s="456">
        <v>2</v>
      </c>
      <c r="N39" s="457"/>
      <c r="O39" s="457"/>
      <c r="P39" s="457"/>
      <c r="Q39" s="458"/>
      <c r="S39" s="429" t="s">
        <v>49</v>
      </c>
      <c r="T39" s="430"/>
      <c r="U39" s="430"/>
      <c r="V39" s="430"/>
      <c r="W39" s="430"/>
      <c r="X39" s="431"/>
      <c r="Y39" s="79" t="s">
        <v>50</v>
      </c>
      <c r="Z39" s="224">
        <v>146</v>
      </c>
      <c r="AA39" s="225"/>
      <c r="AB39" s="225"/>
      <c r="AC39" s="225"/>
      <c r="AD39" s="226"/>
      <c r="AE39" s="224">
        <v>515</v>
      </c>
      <c r="AF39" s="225"/>
      <c r="AG39" s="225"/>
      <c r="AH39" s="225"/>
      <c r="AI39" s="226"/>
    </row>
    <row r="40" spans="2:35" ht="15" customHeight="1">
      <c r="B40" s="429" t="s">
        <v>51</v>
      </c>
      <c r="C40" s="430"/>
      <c r="D40" s="430"/>
      <c r="E40" s="430"/>
      <c r="F40" s="431"/>
      <c r="G40" s="25">
        <v>130</v>
      </c>
      <c r="H40" s="456">
        <f>SUM(H42:L44)</f>
        <v>0</v>
      </c>
      <c r="I40" s="457"/>
      <c r="J40" s="457"/>
      <c r="K40" s="457"/>
      <c r="L40" s="458"/>
      <c r="M40" s="456">
        <f>SUM(M42:Q44)</f>
        <v>0</v>
      </c>
      <c r="N40" s="457"/>
      <c r="O40" s="457"/>
      <c r="P40" s="457"/>
      <c r="Q40" s="458"/>
      <c r="S40" s="429" t="s">
        <v>52</v>
      </c>
      <c r="T40" s="430"/>
      <c r="U40" s="430"/>
      <c r="V40" s="430"/>
      <c r="W40" s="430"/>
      <c r="X40" s="431"/>
      <c r="Y40" s="79" t="s">
        <v>53</v>
      </c>
      <c r="Z40" s="432">
        <v>1223</v>
      </c>
      <c r="AA40" s="433"/>
      <c r="AB40" s="433"/>
      <c r="AC40" s="433"/>
      <c r="AD40" s="434"/>
      <c r="AE40" s="432">
        <v>1259</v>
      </c>
      <c r="AF40" s="433"/>
      <c r="AG40" s="433"/>
      <c r="AH40" s="433"/>
      <c r="AI40" s="434"/>
    </row>
    <row r="41" spans="2:35" ht="27" customHeight="1">
      <c r="B41" s="462" t="s">
        <v>54</v>
      </c>
      <c r="C41" s="463"/>
      <c r="D41" s="463"/>
      <c r="E41" s="463"/>
      <c r="F41" s="464"/>
      <c r="G41" s="25"/>
      <c r="H41" s="471"/>
      <c r="I41" s="472"/>
      <c r="J41" s="472"/>
      <c r="K41" s="472"/>
      <c r="L41" s="473"/>
      <c r="M41" s="471"/>
      <c r="N41" s="472"/>
      <c r="O41" s="472"/>
      <c r="P41" s="472"/>
      <c r="Q41" s="473"/>
      <c r="S41" s="429" t="s">
        <v>55</v>
      </c>
      <c r="T41" s="430"/>
      <c r="U41" s="430"/>
      <c r="V41" s="430"/>
      <c r="W41" s="430"/>
      <c r="X41" s="431"/>
      <c r="Y41" s="79" t="s">
        <v>56</v>
      </c>
      <c r="Z41" s="459">
        <f>Z38+Z39-Z40</f>
        <v>1275</v>
      </c>
      <c r="AA41" s="460"/>
      <c r="AB41" s="460"/>
      <c r="AC41" s="460"/>
      <c r="AD41" s="461"/>
      <c r="AE41" s="459">
        <v>4331</v>
      </c>
      <c r="AF41" s="460"/>
      <c r="AG41" s="460"/>
      <c r="AH41" s="460"/>
      <c r="AI41" s="461"/>
    </row>
    <row r="42" spans="2:35" ht="15" customHeight="1">
      <c r="B42" s="465" t="s">
        <v>57</v>
      </c>
      <c r="C42" s="466"/>
      <c r="D42" s="466"/>
      <c r="E42" s="466"/>
      <c r="F42" s="467"/>
      <c r="G42" s="32">
        <v>131</v>
      </c>
      <c r="H42" s="474">
        <v>0</v>
      </c>
      <c r="I42" s="475"/>
      <c r="J42" s="475"/>
      <c r="K42" s="475"/>
      <c r="L42" s="476"/>
      <c r="M42" s="474">
        <v>0</v>
      </c>
      <c r="N42" s="475"/>
      <c r="O42" s="475"/>
      <c r="P42" s="475"/>
      <c r="Q42" s="476"/>
      <c r="S42" s="429" t="s">
        <v>58</v>
      </c>
      <c r="T42" s="430"/>
      <c r="U42" s="430"/>
      <c r="V42" s="430"/>
      <c r="W42" s="430"/>
      <c r="X42" s="431"/>
      <c r="Y42" s="25">
        <v>100</v>
      </c>
      <c r="Z42" s="224">
        <v>21581</v>
      </c>
      <c r="AA42" s="225"/>
      <c r="AB42" s="225"/>
      <c r="AC42" s="225"/>
      <c r="AD42" s="226"/>
      <c r="AE42" s="224">
        <v>23</v>
      </c>
      <c r="AF42" s="225"/>
      <c r="AG42" s="225"/>
      <c r="AH42" s="225"/>
      <c r="AI42" s="226"/>
    </row>
    <row r="43" spans="2:35" ht="15" customHeight="1">
      <c r="B43" s="429" t="s">
        <v>59</v>
      </c>
      <c r="C43" s="430"/>
      <c r="D43" s="430"/>
      <c r="E43" s="430"/>
      <c r="F43" s="431"/>
      <c r="G43" s="32">
        <v>132</v>
      </c>
      <c r="H43" s="456">
        <v>0</v>
      </c>
      <c r="I43" s="457"/>
      <c r="J43" s="457"/>
      <c r="K43" s="457"/>
      <c r="L43" s="458"/>
      <c r="M43" s="456">
        <v>0</v>
      </c>
      <c r="N43" s="457"/>
      <c r="O43" s="457"/>
      <c r="P43" s="457"/>
      <c r="Q43" s="458"/>
      <c r="S43" s="462" t="s">
        <v>54</v>
      </c>
      <c r="T43" s="463"/>
      <c r="U43" s="463"/>
      <c r="V43" s="463"/>
      <c r="W43" s="463"/>
      <c r="X43" s="464"/>
      <c r="Y43" s="25"/>
      <c r="Z43" s="198"/>
      <c r="AA43" s="199"/>
      <c r="AB43" s="199"/>
      <c r="AC43" s="199"/>
      <c r="AD43" s="200"/>
      <c r="AE43" s="198"/>
      <c r="AF43" s="199"/>
      <c r="AG43" s="199"/>
      <c r="AH43" s="199"/>
      <c r="AI43" s="200"/>
    </row>
    <row r="44" spans="2:35" ht="15" customHeight="1">
      <c r="B44" s="429" t="s">
        <v>60</v>
      </c>
      <c r="C44" s="430"/>
      <c r="D44" s="430"/>
      <c r="E44" s="430"/>
      <c r="F44" s="431"/>
      <c r="G44" s="34">
        <v>133</v>
      </c>
      <c r="H44" s="456">
        <v>0</v>
      </c>
      <c r="I44" s="457"/>
      <c r="J44" s="457"/>
      <c r="K44" s="457"/>
      <c r="L44" s="458"/>
      <c r="M44" s="456">
        <v>0</v>
      </c>
      <c r="N44" s="457"/>
      <c r="O44" s="457"/>
      <c r="P44" s="457"/>
      <c r="Q44" s="458"/>
      <c r="S44" s="465" t="s">
        <v>61</v>
      </c>
      <c r="T44" s="466"/>
      <c r="U44" s="466"/>
      <c r="V44" s="466"/>
      <c r="W44" s="466"/>
      <c r="X44" s="467"/>
      <c r="Y44" s="32">
        <v>101</v>
      </c>
      <c r="Z44" s="201">
        <v>14</v>
      </c>
      <c r="AA44" s="202"/>
      <c r="AB44" s="202"/>
      <c r="AC44" s="202"/>
      <c r="AD44" s="203"/>
      <c r="AE44" s="201">
        <v>14</v>
      </c>
      <c r="AF44" s="202"/>
      <c r="AG44" s="202"/>
      <c r="AH44" s="202"/>
      <c r="AI44" s="203"/>
    </row>
    <row r="45" spans="2:35" ht="15" customHeight="1">
      <c r="B45" s="429" t="s">
        <v>62</v>
      </c>
      <c r="C45" s="430"/>
      <c r="D45" s="430"/>
      <c r="E45" s="430"/>
      <c r="F45" s="431"/>
      <c r="G45" s="34">
        <v>140</v>
      </c>
      <c r="H45" s="456">
        <v>8</v>
      </c>
      <c r="I45" s="457"/>
      <c r="J45" s="457"/>
      <c r="K45" s="457"/>
      <c r="L45" s="458"/>
      <c r="M45" s="456">
        <v>6</v>
      </c>
      <c r="N45" s="457"/>
      <c r="O45" s="457"/>
      <c r="P45" s="457"/>
      <c r="Q45" s="458"/>
      <c r="S45" s="429" t="s">
        <v>63</v>
      </c>
      <c r="T45" s="430"/>
      <c r="U45" s="430"/>
      <c r="V45" s="430"/>
      <c r="W45" s="430"/>
      <c r="X45" s="431"/>
      <c r="Y45" s="32">
        <v>102</v>
      </c>
      <c r="Z45" s="224">
        <v>1</v>
      </c>
      <c r="AA45" s="225"/>
      <c r="AB45" s="225"/>
      <c r="AC45" s="225"/>
      <c r="AD45" s="226"/>
      <c r="AE45" s="224">
        <v>0</v>
      </c>
      <c r="AF45" s="225"/>
      <c r="AG45" s="225"/>
      <c r="AH45" s="225"/>
      <c r="AI45" s="226"/>
    </row>
    <row r="46" spans="2:35" ht="15" customHeight="1">
      <c r="B46" s="429" t="s">
        <v>64</v>
      </c>
      <c r="C46" s="430"/>
      <c r="D46" s="430"/>
      <c r="E46" s="430"/>
      <c r="F46" s="431"/>
      <c r="G46" s="34">
        <v>150</v>
      </c>
      <c r="H46" s="456">
        <v>15</v>
      </c>
      <c r="I46" s="457"/>
      <c r="J46" s="457"/>
      <c r="K46" s="457"/>
      <c r="L46" s="458"/>
      <c r="M46" s="456">
        <v>15</v>
      </c>
      <c r="N46" s="457"/>
      <c r="O46" s="457"/>
      <c r="P46" s="457"/>
      <c r="Q46" s="458"/>
      <c r="S46" s="429" t="s">
        <v>65</v>
      </c>
      <c r="T46" s="430"/>
      <c r="U46" s="430"/>
      <c r="V46" s="430"/>
      <c r="W46" s="430"/>
      <c r="X46" s="431"/>
      <c r="Y46" s="34">
        <v>103</v>
      </c>
      <c r="Z46" s="224">
        <v>0</v>
      </c>
      <c r="AA46" s="225"/>
      <c r="AB46" s="225"/>
      <c r="AC46" s="225"/>
      <c r="AD46" s="226"/>
      <c r="AE46" s="224">
        <v>0</v>
      </c>
      <c r="AF46" s="225"/>
      <c r="AG46" s="225"/>
      <c r="AH46" s="225"/>
      <c r="AI46" s="226"/>
    </row>
    <row r="47" spans="2:35" ht="15" customHeight="1">
      <c r="B47" s="429" t="s">
        <v>66</v>
      </c>
      <c r="C47" s="430"/>
      <c r="D47" s="430"/>
      <c r="E47" s="430"/>
      <c r="F47" s="431"/>
      <c r="G47" s="34">
        <v>160</v>
      </c>
      <c r="H47" s="456"/>
      <c r="I47" s="457"/>
      <c r="J47" s="457"/>
      <c r="K47" s="457"/>
      <c r="L47" s="458"/>
      <c r="M47" s="456" t="s">
        <v>30</v>
      </c>
      <c r="N47" s="457"/>
      <c r="O47" s="457"/>
      <c r="P47" s="457"/>
      <c r="Q47" s="458"/>
      <c r="S47" s="429" t="s">
        <v>67</v>
      </c>
      <c r="T47" s="430"/>
      <c r="U47" s="430"/>
      <c r="V47" s="430"/>
      <c r="W47" s="430"/>
      <c r="X47" s="431"/>
      <c r="Y47" s="34">
        <v>104</v>
      </c>
      <c r="Z47" s="224">
        <v>21566</v>
      </c>
      <c r="AA47" s="225"/>
      <c r="AB47" s="225"/>
      <c r="AC47" s="225"/>
      <c r="AD47" s="226"/>
      <c r="AE47" s="224">
        <v>9</v>
      </c>
      <c r="AF47" s="225"/>
      <c r="AG47" s="225"/>
      <c r="AH47" s="225"/>
      <c r="AI47" s="226"/>
    </row>
    <row r="48" spans="2:35" ht="15" customHeight="1">
      <c r="B48" s="429" t="s">
        <v>68</v>
      </c>
      <c r="C48" s="430"/>
      <c r="D48" s="430"/>
      <c r="E48" s="430"/>
      <c r="F48" s="431"/>
      <c r="G48" s="34">
        <v>170</v>
      </c>
      <c r="H48" s="456">
        <v>80</v>
      </c>
      <c r="I48" s="457"/>
      <c r="J48" s="457"/>
      <c r="K48" s="457"/>
      <c r="L48" s="458"/>
      <c r="M48" s="456"/>
      <c r="N48" s="457"/>
      <c r="O48" s="457"/>
      <c r="P48" s="457"/>
      <c r="Q48" s="458"/>
      <c r="S48" s="429" t="s">
        <v>69</v>
      </c>
      <c r="T48" s="430"/>
      <c r="U48" s="430"/>
      <c r="V48" s="430"/>
      <c r="W48" s="430"/>
      <c r="X48" s="431"/>
      <c r="Y48" s="34">
        <v>110</v>
      </c>
      <c r="Z48" s="432">
        <v>16</v>
      </c>
      <c r="AA48" s="433"/>
      <c r="AB48" s="433"/>
      <c r="AC48" s="433"/>
      <c r="AD48" s="434"/>
      <c r="AE48" s="432">
        <v>12</v>
      </c>
      <c r="AF48" s="433"/>
      <c r="AG48" s="433"/>
      <c r="AH48" s="433"/>
      <c r="AI48" s="434"/>
    </row>
    <row r="49" spans="2:35" ht="15" customHeight="1">
      <c r="B49" s="429" t="s">
        <v>70</v>
      </c>
      <c r="C49" s="430"/>
      <c r="D49" s="430"/>
      <c r="E49" s="430"/>
      <c r="F49" s="431"/>
      <c r="G49" s="34">
        <v>180</v>
      </c>
      <c r="H49" s="456"/>
      <c r="I49" s="457"/>
      <c r="J49" s="457"/>
      <c r="K49" s="457"/>
      <c r="L49" s="458"/>
      <c r="M49" s="456"/>
      <c r="N49" s="457"/>
      <c r="O49" s="457"/>
      <c r="P49" s="457"/>
      <c r="Q49" s="458"/>
      <c r="S49" s="462" t="s">
        <v>54</v>
      </c>
      <c r="T49" s="463"/>
      <c r="U49" s="463"/>
      <c r="V49" s="463"/>
      <c r="W49" s="463"/>
      <c r="X49" s="464"/>
      <c r="Y49" s="25"/>
      <c r="Z49" s="198"/>
      <c r="AA49" s="199"/>
      <c r="AB49" s="199"/>
      <c r="AC49" s="199"/>
      <c r="AD49" s="200"/>
      <c r="AE49" s="198"/>
      <c r="AF49" s="199"/>
      <c r="AG49" s="199"/>
      <c r="AH49" s="199"/>
      <c r="AI49" s="200"/>
    </row>
    <row r="50" spans="2:35" ht="15.75" customHeight="1">
      <c r="B50" s="437" t="s">
        <v>71</v>
      </c>
      <c r="C50" s="438"/>
      <c r="D50" s="438"/>
      <c r="E50" s="438"/>
      <c r="F50" s="439"/>
      <c r="G50" s="44">
        <v>190</v>
      </c>
      <c r="H50" s="440">
        <f>SUM(H38:L40,H45:L49)</f>
        <v>10763</v>
      </c>
      <c r="I50" s="441"/>
      <c r="J50" s="441"/>
      <c r="K50" s="441"/>
      <c r="L50" s="442"/>
      <c r="M50" s="440">
        <f>SUM(M38:Q40,M45:Q49)</f>
        <v>10302</v>
      </c>
      <c r="N50" s="441"/>
      <c r="O50" s="441"/>
      <c r="P50" s="441"/>
      <c r="Q50" s="442"/>
      <c r="S50" s="465" t="s">
        <v>72</v>
      </c>
      <c r="T50" s="466"/>
      <c r="U50" s="466"/>
      <c r="V50" s="466"/>
      <c r="W50" s="466"/>
      <c r="X50" s="467"/>
      <c r="Y50" s="32">
        <v>111</v>
      </c>
      <c r="Z50" s="468">
        <v>14</v>
      </c>
      <c r="AA50" s="469"/>
      <c r="AB50" s="469"/>
      <c r="AC50" s="469"/>
      <c r="AD50" s="470"/>
      <c r="AE50" s="468">
        <v>11</v>
      </c>
      <c r="AF50" s="469"/>
      <c r="AG50" s="469"/>
      <c r="AH50" s="469"/>
      <c r="AI50" s="470"/>
    </row>
    <row r="51" spans="2:35" ht="15" customHeight="1">
      <c r="B51" s="477" t="s">
        <v>73</v>
      </c>
      <c r="C51" s="478"/>
      <c r="D51" s="478"/>
      <c r="E51" s="478"/>
      <c r="F51" s="478"/>
      <c r="G51" s="45"/>
      <c r="H51" s="479"/>
      <c r="I51" s="479"/>
      <c r="J51" s="479"/>
      <c r="K51" s="479"/>
      <c r="L51" s="479"/>
      <c r="M51" s="479"/>
      <c r="N51" s="479"/>
      <c r="O51" s="479"/>
      <c r="P51" s="479"/>
      <c r="Q51" s="480"/>
      <c r="S51" s="429" t="s">
        <v>74</v>
      </c>
      <c r="T51" s="430"/>
      <c r="U51" s="430"/>
      <c r="V51" s="430"/>
      <c r="W51" s="430"/>
      <c r="X51" s="431"/>
      <c r="Y51" s="32">
        <v>112</v>
      </c>
      <c r="Z51" s="432">
        <v>2</v>
      </c>
      <c r="AA51" s="433"/>
      <c r="AB51" s="433"/>
      <c r="AC51" s="433"/>
      <c r="AD51" s="434"/>
      <c r="AE51" s="432">
        <v>1</v>
      </c>
      <c r="AF51" s="433"/>
      <c r="AG51" s="433"/>
      <c r="AH51" s="433"/>
      <c r="AI51" s="434"/>
    </row>
    <row r="52" spans="2:35" ht="15" customHeight="1">
      <c r="B52" s="429" t="s">
        <v>75</v>
      </c>
      <c r="C52" s="430"/>
      <c r="D52" s="430"/>
      <c r="E52" s="430"/>
      <c r="F52" s="431"/>
      <c r="G52" s="32">
        <v>210</v>
      </c>
      <c r="H52" s="456">
        <v>17788</v>
      </c>
      <c r="I52" s="457"/>
      <c r="J52" s="457"/>
      <c r="K52" s="457"/>
      <c r="L52" s="458"/>
      <c r="M52" s="456">
        <v>20151</v>
      </c>
      <c r="N52" s="457"/>
      <c r="O52" s="457"/>
      <c r="P52" s="457"/>
      <c r="Q52" s="458"/>
      <c r="S52" s="429" t="s">
        <v>76</v>
      </c>
      <c r="T52" s="430"/>
      <c r="U52" s="430"/>
      <c r="V52" s="430"/>
      <c r="W52" s="430"/>
      <c r="X52" s="431"/>
      <c r="Y52" s="34">
        <v>120</v>
      </c>
      <c r="Z52" s="224">
        <v>3</v>
      </c>
      <c r="AA52" s="225"/>
      <c r="AB52" s="225"/>
      <c r="AC52" s="225"/>
      <c r="AD52" s="226"/>
      <c r="AE52" s="224">
        <v>3</v>
      </c>
      <c r="AF52" s="225"/>
      <c r="AG52" s="225"/>
      <c r="AH52" s="225"/>
      <c r="AI52" s="226"/>
    </row>
    <row r="53" spans="2:35" ht="15" customHeight="1">
      <c r="B53" s="462" t="s">
        <v>54</v>
      </c>
      <c r="C53" s="463"/>
      <c r="D53" s="463"/>
      <c r="E53" s="463"/>
      <c r="F53" s="464"/>
      <c r="G53" s="25"/>
      <c r="H53" s="471"/>
      <c r="I53" s="472"/>
      <c r="J53" s="472"/>
      <c r="K53" s="472"/>
      <c r="L53" s="473"/>
      <c r="M53" s="471"/>
      <c r="N53" s="472"/>
      <c r="O53" s="472"/>
      <c r="P53" s="472"/>
      <c r="Q53" s="473"/>
      <c r="S53" s="462" t="s">
        <v>54</v>
      </c>
      <c r="T53" s="463"/>
      <c r="U53" s="463"/>
      <c r="V53" s="463"/>
      <c r="W53" s="463"/>
      <c r="X53" s="464"/>
      <c r="Y53" s="25"/>
      <c r="Z53" s="198"/>
      <c r="AA53" s="199"/>
      <c r="AB53" s="199"/>
      <c r="AC53" s="199"/>
      <c r="AD53" s="200"/>
      <c r="AE53" s="198"/>
      <c r="AF53" s="199"/>
      <c r="AG53" s="199"/>
      <c r="AH53" s="199"/>
      <c r="AI53" s="200"/>
    </row>
    <row r="54" spans="2:35" ht="15" customHeight="1">
      <c r="B54" s="465" t="s">
        <v>77</v>
      </c>
      <c r="C54" s="466"/>
      <c r="D54" s="466"/>
      <c r="E54" s="466"/>
      <c r="F54" s="467"/>
      <c r="G54" s="32">
        <v>211</v>
      </c>
      <c r="H54" s="474">
        <v>17358</v>
      </c>
      <c r="I54" s="475"/>
      <c r="J54" s="475"/>
      <c r="K54" s="475"/>
      <c r="L54" s="476"/>
      <c r="M54" s="474">
        <v>17882</v>
      </c>
      <c r="N54" s="475"/>
      <c r="O54" s="475"/>
      <c r="P54" s="475"/>
      <c r="Q54" s="476"/>
      <c r="S54" s="465" t="s">
        <v>78</v>
      </c>
      <c r="T54" s="466"/>
      <c r="U54" s="466"/>
      <c r="V54" s="466"/>
      <c r="W54" s="466"/>
      <c r="X54" s="467"/>
      <c r="Y54" s="32">
        <v>121</v>
      </c>
      <c r="Z54" s="201"/>
      <c r="AA54" s="202"/>
      <c r="AB54" s="202"/>
      <c r="AC54" s="202"/>
      <c r="AD54" s="203"/>
      <c r="AE54" s="201"/>
      <c r="AF54" s="202"/>
      <c r="AG54" s="202"/>
      <c r="AH54" s="202"/>
      <c r="AI54" s="203"/>
    </row>
    <row r="55" spans="2:35" ht="15" customHeight="1">
      <c r="B55" s="429" t="s">
        <v>79</v>
      </c>
      <c r="C55" s="430"/>
      <c r="D55" s="430"/>
      <c r="E55" s="430"/>
      <c r="F55" s="431"/>
      <c r="G55" s="34">
        <v>212</v>
      </c>
      <c r="H55" s="456">
        <v>0</v>
      </c>
      <c r="I55" s="457"/>
      <c r="J55" s="457"/>
      <c r="K55" s="457"/>
      <c r="L55" s="458"/>
      <c r="M55" s="456">
        <v>0</v>
      </c>
      <c r="N55" s="457"/>
      <c r="O55" s="457"/>
      <c r="P55" s="457"/>
      <c r="Q55" s="458"/>
      <c r="S55" s="429" t="s">
        <v>80</v>
      </c>
      <c r="T55" s="430"/>
      <c r="U55" s="430"/>
      <c r="V55" s="430"/>
      <c r="W55" s="430"/>
      <c r="X55" s="431"/>
      <c r="Y55" s="32">
        <v>122</v>
      </c>
      <c r="Z55" s="224">
        <v>3</v>
      </c>
      <c r="AA55" s="225"/>
      <c r="AB55" s="225"/>
      <c r="AC55" s="225"/>
      <c r="AD55" s="226"/>
      <c r="AE55" s="224">
        <v>3</v>
      </c>
      <c r="AF55" s="225"/>
      <c r="AG55" s="225"/>
      <c r="AH55" s="225"/>
      <c r="AI55" s="226"/>
    </row>
    <row r="56" spans="2:35" ht="15" customHeight="1">
      <c r="B56" s="429" t="s">
        <v>81</v>
      </c>
      <c r="C56" s="430"/>
      <c r="D56" s="430"/>
      <c r="E56" s="430"/>
      <c r="F56" s="431"/>
      <c r="G56" s="34">
        <v>213</v>
      </c>
      <c r="H56" s="456">
        <v>0</v>
      </c>
      <c r="I56" s="457"/>
      <c r="J56" s="457"/>
      <c r="K56" s="457"/>
      <c r="L56" s="458"/>
      <c r="M56" s="456">
        <v>0</v>
      </c>
      <c r="N56" s="457"/>
      <c r="O56" s="457"/>
      <c r="P56" s="457"/>
      <c r="Q56" s="458"/>
      <c r="S56" s="429" t="s">
        <v>82</v>
      </c>
      <c r="T56" s="430"/>
      <c r="U56" s="430"/>
      <c r="V56" s="430"/>
      <c r="W56" s="430"/>
      <c r="X56" s="431"/>
      <c r="Y56" s="34">
        <v>130</v>
      </c>
      <c r="Z56" s="432">
        <v>4</v>
      </c>
      <c r="AA56" s="433"/>
      <c r="AB56" s="433"/>
      <c r="AC56" s="433"/>
      <c r="AD56" s="434"/>
      <c r="AE56" s="432">
        <v>4</v>
      </c>
      <c r="AF56" s="433"/>
      <c r="AG56" s="433"/>
      <c r="AH56" s="433"/>
      <c r="AI56" s="434"/>
    </row>
    <row r="57" spans="2:35" ht="15" customHeight="1">
      <c r="B57" s="429" t="s">
        <v>83</v>
      </c>
      <c r="C57" s="430"/>
      <c r="D57" s="430"/>
      <c r="E57" s="430"/>
      <c r="F57" s="431"/>
      <c r="G57" s="34">
        <v>214</v>
      </c>
      <c r="H57" s="456">
        <v>430</v>
      </c>
      <c r="I57" s="457"/>
      <c r="J57" s="457"/>
      <c r="K57" s="457"/>
      <c r="L57" s="458"/>
      <c r="M57" s="456">
        <v>2269</v>
      </c>
      <c r="N57" s="457"/>
      <c r="O57" s="457"/>
      <c r="P57" s="457"/>
      <c r="Q57" s="458"/>
      <c r="S57" s="462" t="s">
        <v>54</v>
      </c>
      <c r="T57" s="463"/>
      <c r="U57" s="463"/>
      <c r="V57" s="463"/>
      <c r="W57" s="463"/>
      <c r="X57" s="464"/>
      <c r="Y57" s="25"/>
      <c r="Z57" s="198"/>
      <c r="AA57" s="199"/>
      <c r="AB57" s="199"/>
      <c r="AC57" s="199"/>
      <c r="AD57" s="200"/>
      <c r="AE57" s="198"/>
      <c r="AF57" s="199"/>
      <c r="AG57" s="199"/>
      <c r="AH57" s="199"/>
      <c r="AI57" s="200"/>
    </row>
    <row r="58" spans="2:35" ht="15" customHeight="1">
      <c r="B58" s="429" t="s">
        <v>84</v>
      </c>
      <c r="C58" s="430"/>
      <c r="D58" s="430"/>
      <c r="E58" s="430"/>
      <c r="F58" s="431"/>
      <c r="G58" s="34">
        <v>215</v>
      </c>
      <c r="H58" s="456">
        <v>0</v>
      </c>
      <c r="I58" s="457"/>
      <c r="J58" s="457"/>
      <c r="K58" s="457"/>
      <c r="L58" s="458"/>
      <c r="M58" s="456">
        <v>0</v>
      </c>
      <c r="N58" s="457"/>
      <c r="O58" s="457"/>
      <c r="P58" s="457"/>
      <c r="Q58" s="458"/>
      <c r="S58" s="465" t="s">
        <v>85</v>
      </c>
      <c r="T58" s="466"/>
      <c r="U58" s="466"/>
      <c r="V58" s="466"/>
      <c r="W58" s="466"/>
      <c r="X58" s="467"/>
      <c r="Y58" s="32">
        <v>131</v>
      </c>
      <c r="Z58" s="468">
        <v>4</v>
      </c>
      <c r="AA58" s="469"/>
      <c r="AB58" s="469"/>
      <c r="AC58" s="469"/>
      <c r="AD58" s="470"/>
      <c r="AE58" s="468">
        <v>4</v>
      </c>
      <c r="AF58" s="469"/>
      <c r="AG58" s="469"/>
      <c r="AH58" s="469"/>
      <c r="AI58" s="470"/>
    </row>
    <row r="59" spans="2:35" ht="15" customHeight="1">
      <c r="B59" s="429" t="s">
        <v>86</v>
      </c>
      <c r="C59" s="430"/>
      <c r="D59" s="430"/>
      <c r="E59" s="430"/>
      <c r="F59" s="431"/>
      <c r="G59" s="34">
        <v>216</v>
      </c>
      <c r="H59" s="456">
        <v>0</v>
      </c>
      <c r="I59" s="457"/>
      <c r="J59" s="457"/>
      <c r="K59" s="457"/>
      <c r="L59" s="458"/>
      <c r="M59" s="456">
        <v>0</v>
      </c>
      <c r="N59" s="457"/>
      <c r="O59" s="457"/>
      <c r="P59" s="457"/>
      <c r="Q59" s="458"/>
      <c r="S59" s="429" t="s">
        <v>78</v>
      </c>
      <c r="T59" s="430"/>
      <c r="U59" s="430"/>
      <c r="V59" s="430"/>
      <c r="W59" s="430"/>
      <c r="X59" s="431"/>
      <c r="Y59" s="34">
        <v>132</v>
      </c>
      <c r="Z59" s="432"/>
      <c r="AA59" s="433"/>
      <c r="AB59" s="433"/>
      <c r="AC59" s="433"/>
      <c r="AD59" s="434"/>
      <c r="AE59" s="432"/>
      <c r="AF59" s="433"/>
      <c r="AG59" s="433"/>
      <c r="AH59" s="433"/>
      <c r="AI59" s="434"/>
    </row>
    <row r="60" spans="2:35" ht="15" customHeight="1">
      <c r="B60" s="429" t="s">
        <v>87</v>
      </c>
      <c r="C60" s="430"/>
      <c r="D60" s="430"/>
      <c r="E60" s="430"/>
      <c r="F60" s="431"/>
      <c r="G60" s="34">
        <v>220</v>
      </c>
      <c r="H60" s="456">
        <v>0</v>
      </c>
      <c r="I60" s="457"/>
      <c r="J60" s="457"/>
      <c r="K60" s="457"/>
      <c r="L60" s="458"/>
      <c r="M60" s="456">
        <v>0</v>
      </c>
      <c r="N60" s="457"/>
      <c r="O60" s="457"/>
      <c r="P60" s="457"/>
      <c r="Q60" s="458"/>
      <c r="S60" s="429" t="s">
        <v>88</v>
      </c>
      <c r="T60" s="430"/>
      <c r="U60" s="430"/>
      <c r="V60" s="430"/>
      <c r="W60" s="430"/>
      <c r="X60" s="431"/>
      <c r="Y60" s="34">
        <v>133</v>
      </c>
      <c r="Z60" s="432"/>
      <c r="AA60" s="433"/>
      <c r="AB60" s="433"/>
      <c r="AC60" s="433"/>
      <c r="AD60" s="434"/>
      <c r="AE60" s="432">
        <v>5</v>
      </c>
      <c r="AF60" s="433"/>
      <c r="AG60" s="433"/>
      <c r="AH60" s="433"/>
      <c r="AI60" s="434"/>
    </row>
    <row r="61" spans="2:35" ht="15" customHeight="1">
      <c r="B61" s="429" t="s">
        <v>89</v>
      </c>
      <c r="C61" s="430"/>
      <c r="D61" s="430"/>
      <c r="E61" s="430"/>
      <c r="F61" s="431"/>
      <c r="G61" s="34">
        <v>230</v>
      </c>
      <c r="H61" s="456">
        <v>34</v>
      </c>
      <c r="I61" s="457"/>
      <c r="J61" s="457"/>
      <c r="K61" s="457"/>
      <c r="L61" s="458"/>
      <c r="M61" s="456">
        <v>41</v>
      </c>
      <c r="N61" s="457"/>
      <c r="O61" s="457"/>
      <c r="P61" s="457"/>
      <c r="Q61" s="458"/>
      <c r="S61" s="429"/>
      <c r="T61" s="430"/>
      <c r="U61" s="430"/>
      <c r="V61" s="430"/>
      <c r="W61" s="430"/>
      <c r="X61" s="431"/>
      <c r="Y61" s="34"/>
      <c r="Z61" s="224">
        <v>0</v>
      </c>
      <c r="AA61" s="225"/>
      <c r="AB61" s="225"/>
      <c r="AC61" s="225"/>
      <c r="AD61" s="226"/>
      <c r="AE61" s="224">
        <v>0</v>
      </c>
      <c r="AF61" s="225"/>
      <c r="AG61" s="225"/>
      <c r="AH61" s="225"/>
      <c r="AI61" s="226"/>
    </row>
    <row r="62" spans="2:35" ht="30.75" customHeight="1">
      <c r="B62" s="429" t="s">
        <v>90</v>
      </c>
      <c r="C62" s="430"/>
      <c r="D62" s="430"/>
      <c r="E62" s="430"/>
      <c r="F62" s="431"/>
      <c r="G62" s="34">
        <v>240</v>
      </c>
      <c r="H62" s="456"/>
      <c r="I62" s="457"/>
      <c r="J62" s="457"/>
      <c r="K62" s="457"/>
      <c r="L62" s="458"/>
      <c r="M62" s="456"/>
      <c r="N62" s="457"/>
      <c r="O62" s="457"/>
      <c r="P62" s="457"/>
      <c r="Q62" s="458"/>
      <c r="S62" s="429" t="s">
        <v>91</v>
      </c>
      <c r="T62" s="430"/>
      <c r="U62" s="430"/>
      <c r="V62" s="430"/>
      <c r="W62" s="430"/>
      <c r="X62" s="431"/>
      <c r="Y62" s="197">
        <v>140</v>
      </c>
      <c r="Z62" s="459">
        <f>Z42-Z48+Z52-Z56+Z61</f>
        <v>21564</v>
      </c>
      <c r="AA62" s="460"/>
      <c r="AB62" s="460"/>
      <c r="AC62" s="460"/>
      <c r="AD62" s="461"/>
      <c r="AE62" s="459">
        <f>AE42-AE48+AE52-AE56+AE61</f>
        <v>10</v>
      </c>
      <c r="AF62" s="460"/>
      <c r="AG62" s="460"/>
      <c r="AH62" s="460"/>
      <c r="AI62" s="461"/>
    </row>
    <row r="63" spans="2:35" ht="15" customHeight="1">
      <c r="B63" s="429" t="s">
        <v>92</v>
      </c>
      <c r="C63" s="430"/>
      <c r="D63" s="430"/>
      <c r="E63" s="430"/>
      <c r="F63" s="431"/>
      <c r="G63" s="34">
        <v>250</v>
      </c>
      <c r="H63" s="456">
        <v>61977</v>
      </c>
      <c r="I63" s="457"/>
      <c r="J63" s="457"/>
      <c r="K63" s="457"/>
      <c r="L63" s="458"/>
      <c r="M63" s="456">
        <v>55191</v>
      </c>
      <c r="N63" s="457"/>
      <c r="O63" s="457"/>
      <c r="P63" s="457"/>
      <c r="Q63" s="458"/>
      <c r="S63" s="429" t="s">
        <v>93</v>
      </c>
      <c r="T63" s="430"/>
      <c r="U63" s="430"/>
      <c r="V63" s="430"/>
      <c r="W63" s="430"/>
      <c r="X63" s="431"/>
      <c r="Y63" s="34">
        <v>150</v>
      </c>
      <c r="Z63" s="224">
        <f>Z41+Z62</f>
        <v>22839</v>
      </c>
      <c r="AA63" s="225"/>
      <c r="AB63" s="225"/>
      <c r="AC63" s="225"/>
      <c r="AD63" s="226"/>
      <c r="AE63" s="224">
        <f>AE41+AE62</f>
        <v>4341</v>
      </c>
      <c r="AF63" s="225"/>
      <c r="AG63" s="225"/>
      <c r="AH63" s="225"/>
      <c r="AI63" s="226"/>
    </row>
    <row r="64" spans="2:35" ht="15" customHeight="1">
      <c r="B64" s="429" t="s">
        <v>94</v>
      </c>
      <c r="C64" s="430"/>
      <c r="D64" s="430"/>
      <c r="E64" s="430"/>
      <c r="F64" s="431"/>
      <c r="G64" s="34">
        <v>260</v>
      </c>
      <c r="H64" s="456">
        <v>890</v>
      </c>
      <c r="I64" s="457"/>
      <c r="J64" s="457"/>
      <c r="K64" s="457"/>
      <c r="L64" s="458"/>
      <c r="M64" s="456">
        <v>920</v>
      </c>
      <c r="N64" s="457"/>
      <c r="O64" s="457"/>
      <c r="P64" s="457"/>
      <c r="Q64" s="458"/>
      <c r="S64" s="429" t="s">
        <v>95</v>
      </c>
      <c r="T64" s="430"/>
      <c r="U64" s="430"/>
      <c r="V64" s="430"/>
      <c r="W64" s="430"/>
      <c r="X64" s="431"/>
      <c r="Y64" s="34">
        <v>160</v>
      </c>
      <c r="Z64" s="432">
        <v>363</v>
      </c>
      <c r="AA64" s="433"/>
      <c r="AB64" s="433"/>
      <c r="AC64" s="433"/>
      <c r="AD64" s="434"/>
      <c r="AE64" s="432">
        <v>992</v>
      </c>
      <c r="AF64" s="433"/>
      <c r="AG64" s="433"/>
      <c r="AH64" s="433"/>
      <c r="AI64" s="434"/>
    </row>
    <row r="65" spans="2:35" ht="15" customHeight="1">
      <c r="B65" s="429" t="s">
        <v>96</v>
      </c>
      <c r="C65" s="430"/>
      <c r="D65" s="430"/>
      <c r="E65" s="430"/>
      <c r="F65" s="431"/>
      <c r="G65" s="34">
        <v>270</v>
      </c>
      <c r="H65" s="456">
        <v>58</v>
      </c>
      <c r="I65" s="457"/>
      <c r="J65" s="457"/>
      <c r="K65" s="457"/>
      <c r="L65" s="458"/>
      <c r="M65" s="456">
        <v>372</v>
      </c>
      <c r="N65" s="457"/>
      <c r="O65" s="457"/>
      <c r="P65" s="457"/>
      <c r="Q65" s="458"/>
      <c r="S65" s="429" t="s">
        <v>97</v>
      </c>
      <c r="T65" s="430"/>
      <c r="U65" s="430"/>
      <c r="V65" s="430"/>
      <c r="W65" s="430"/>
      <c r="X65" s="431"/>
      <c r="Y65" s="34">
        <v>170</v>
      </c>
      <c r="Z65" s="224"/>
      <c r="AA65" s="225"/>
      <c r="AB65" s="225"/>
      <c r="AC65" s="225"/>
      <c r="AD65" s="226"/>
      <c r="AE65" s="224"/>
      <c r="AF65" s="225"/>
      <c r="AG65" s="225"/>
      <c r="AH65" s="225"/>
      <c r="AI65" s="226"/>
    </row>
    <row r="66" spans="2:35" ht="15" customHeight="1">
      <c r="B66" s="429" t="s">
        <v>98</v>
      </c>
      <c r="C66" s="430"/>
      <c r="D66" s="430"/>
      <c r="E66" s="430"/>
      <c r="F66" s="431"/>
      <c r="G66" s="34">
        <v>280</v>
      </c>
      <c r="H66" s="456">
        <v>0</v>
      </c>
      <c r="I66" s="457"/>
      <c r="J66" s="457"/>
      <c r="K66" s="457"/>
      <c r="L66" s="458"/>
      <c r="M66" s="456">
        <v>0</v>
      </c>
      <c r="N66" s="457"/>
      <c r="O66" s="457"/>
      <c r="P66" s="457"/>
      <c r="Q66" s="458"/>
      <c r="S66" s="429" t="s">
        <v>99</v>
      </c>
      <c r="T66" s="430"/>
      <c r="U66" s="430"/>
      <c r="V66" s="430"/>
      <c r="W66" s="430"/>
      <c r="X66" s="431"/>
      <c r="Y66" s="34">
        <v>180</v>
      </c>
      <c r="Z66" s="224"/>
      <c r="AA66" s="225"/>
      <c r="AB66" s="225"/>
      <c r="AC66" s="225"/>
      <c r="AD66" s="226"/>
      <c r="AE66" s="224"/>
      <c r="AF66" s="225"/>
      <c r="AG66" s="225"/>
      <c r="AH66" s="225"/>
      <c r="AI66" s="226"/>
    </row>
    <row r="67" spans="2:35" ht="15.75" customHeight="1">
      <c r="B67" s="437" t="s">
        <v>100</v>
      </c>
      <c r="C67" s="438"/>
      <c r="D67" s="438"/>
      <c r="E67" s="438"/>
      <c r="F67" s="439"/>
      <c r="G67" s="83">
        <v>290</v>
      </c>
      <c r="H67" s="440">
        <f>SUM(H52,H60:L66)</f>
        <v>80747</v>
      </c>
      <c r="I67" s="441"/>
      <c r="J67" s="441"/>
      <c r="K67" s="441"/>
      <c r="L67" s="442"/>
      <c r="M67" s="440">
        <f>SUM(M52,M60:Q66)</f>
        <v>76675</v>
      </c>
      <c r="N67" s="441"/>
      <c r="O67" s="441"/>
      <c r="P67" s="441"/>
      <c r="Q67" s="442"/>
      <c r="S67" s="429" t="s">
        <v>101</v>
      </c>
      <c r="T67" s="430"/>
      <c r="U67" s="430"/>
      <c r="V67" s="430"/>
      <c r="W67" s="430"/>
      <c r="X67" s="431"/>
      <c r="Y67" s="34">
        <v>190</v>
      </c>
      <c r="Z67" s="432">
        <v>0</v>
      </c>
      <c r="AA67" s="433"/>
      <c r="AB67" s="433"/>
      <c r="AC67" s="433"/>
      <c r="AD67" s="434"/>
      <c r="AE67" s="432">
        <v>0</v>
      </c>
      <c r="AF67" s="433"/>
      <c r="AG67" s="433"/>
      <c r="AH67" s="433"/>
      <c r="AI67" s="434"/>
    </row>
    <row r="68" spans="2:35" ht="15.75" customHeight="1">
      <c r="B68" s="437" t="s">
        <v>102</v>
      </c>
      <c r="C68" s="438"/>
      <c r="D68" s="438"/>
      <c r="E68" s="438"/>
      <c r="F68" s="439"/>
      <c r="G68" s="83">
        <v>300</v>
      </c>
      <c r="H68" s="440">
        <f>H50+H67</f>
        <v>91510</v>
      </c>
      <c r="I68" s="441"/>
      <c r="J68" s="441"/>
      <c r="K68" s="441"/>
      <c r="L68" s="442"/>
      <c r="M68" s="440">
        <f>M50+M67</f>
        <v>86977</v>
      </c>
      <c r="N68" s="441"/>
      <c r="O68" s="441"/>
      <c r="P68" s="441"/>
      <c r="Q68" s="442"/>
      <c r="S68" s="429" t="s">
        <v>103</v>
      </c>
      <c r="T68" s="430"/>
      <c r="U68" s="430"/>
      <c r="V68" s="430"/>
      <c r="W68" s="430"/>
      <c r="X68" s="431"/>
      <c r="Y68" s="34">
        <v>210</v>
      </c>
      <c r="Z68" s="443">
        <f>Z63-Z64+Z65+Z66-Z67</f>
        <v>22476</v>
      </c>
      <c r="AA68" s="444"/>
      <c r="AB68" s="444"/>
      <c r="AC68" s="444"/>
      <c r="AD68" s="445"/>
      <c r="AE68" s="443">
        <v>3349</v>
      </c>
      <c r="AF68" s="444"/>
      <c r="AG68" s="444"/>
      <c r="AH68" s="444"/>
      <c r="AI68" s="445"/>
    </row>
    <row r="69" spans="2:35" ht="27.75" customHeight="1">
      <c r="B69" s="84"/>
      <c r="C69" s="84"/>
      <c r="D69" s="84"/>
      <c r="E69" s="84"/>
      <c r="F69" s="84"/>
      <c r="G69" s="85"/>
      <c r="H69" s="86"/>
      <c r="I69" s="86"/>
      <c r="J69" s="86"/>
      <c r="K69" s="86"/>
      <c r="L69" s="86"/>
      <c r="M69" s="86"/>
      <c r="N69" s="86"/>
      <c r="O69" s="86"/>
      <c r="P69" s="86"/>
      <c r="Q69" s="86"/>
      <c r="S69" s="429" t="s">
        <v>104</v>
      </c>
      <c r="T69" s="430"/>
      <c r="U69" s="430"/>
      <c r="V69" s="430"/>
      <c r="W69" s="430"/>
      <c r="X69" s="431"/>
      <c r="Y69" s="197">
        <v>220</v>
      </c>
      <c r="Z69" s="224">
        <v>1071</v>
      </c>
      <c r="AA69" s="225"/>
      <c r="AB69" s="225"/>
      <c r="AC69" s="225"/>
      <c r="AD69" s="226"/>
      <c r="AE69" s="224">
        <v>1023</v>
      </c>
      <c r="AF69" s="225"/>
      <c r="AG69" s="225"/>
      <c r="AH69" s="225"/>
      <c r="AI69" s="226"/>
    </row>
    <row r="70" spans="2:35" ht="27.75" customHeight="1">
      <c r="B70" s="87" t="s">
        <v>105</v>
      </c>
      <c r="C70" s="88"/>
      <c r="D70" s="88"/>
      <c r="E70" s="88"/>
      <c r="F70" s="89"/>
      <c r="G70" s="20" t="s">
        <v>29</v>
      </c>
      <c r="H70" s="90" t="s">
        <v>106</v>
      </c>
      <c r="I70" s="446" t="s">
        <v>107</v>
      </c>
      <c r="J70" s="446"/>
      <c r="K70" s="446"/>
      <c r="L70" s="447"/>
      <c r="M70" s="109" t="s">
        <v>106</v>
      </c>
      <c r="N70" s="448" t="s">
        <v>108</v>
      </c>
      <c r="O70" s="448"/>
      <c r="P70" s="448"/>
      <c r="Q70" s="449"/>
      <c r="S70" s="429" t="s">
        <v>109</v>
      </c>
      <c r="T70" s="430"/>
      <c r="U70" s="430"/>
      <c r="V70" s="430"/>
      <c r="W70" s="430"/>
      <c r="X70" s="431"/>
      <c r="Y70" s="34">
        <v>230</v>
      </c>
      <c r="Z70" s="224">
        <v>-437</v>
      </c>
      <c r="AA70" s="225"/>
      <c r="AB70" s="225"/>
      <c r="AC70" s="225"/>
      <c r="AD70" s="226"/>
      <c r="AE70" s="224">
        <v>0</v>
      </c>
      <c r="AF70" s="225"/>
      <c r="AG70" s="225"/>
      <c r="AH70" s="225"/>
      <c r="AI70" s="226"/>
    </row>
    <row r="71" spans="2:35" ht="19.5" customHeight="1">
      <c r="B71" s="91"/>
      <c r="C71" s="92"/>
      <c r="D71" s="92"/>
      <c r="E71" s="92"/>
      <c r="F71" s="93"/>
      <c r="G71" s="21"/>
      <c r="H71" s="450" t="s">
        <v>360</v>
      </c>
      <c r="I71" s="451"/>
      <c r="J71" s="451"/>
      <c r="K71" s="451"/>
      <c r="L71" s="452"/>
      <c r="M71" s="453" t="s">
        <v>110</v>
      </c>
      <c r="N71" s="454"/>
      <c r="O71" s="454"/>
      <c r="P71" s="454"/>
      <c r="Q71" s="455"/>
      <c r="S71" s="429" t="s">
        <v>111</v>
      </c>
      <c r="T71" s="430"/>
      <c r="U71" s="430"/>
      <c r="V71" s="430"/>
      <c r="W71" s="430"/>
      <c r="X71" s="431"/>
      <c r="Y71" s="34">
        <v>240</v>
      </c>
      <c r="Z71" s="224">
        <f>Z68+Z69+Z70</f>
        <v>23110</v>
      </c>
      <c r="AA71" s="225"/>
      <c r="AB71" s="225"/>
      <c r="AC71" s="225"/>
      <c r="AD71" s="226"/>
      <c r="AE71" s="224">
        <f>AE68+AE69+AE70</f>
        <v>4372</v>
      </c>
      <c r="AF71" s="225"/>
      <c r="AG71" s="225"/>
      <c r="AH71" s="225"/>
      <c r="AI71" s="226"/>
    </row>
    <row r="72" spans="2:35" ht="15.75" customHeight="1">
      <c r="B72" s="22">
        <v>1</v>
      </c>
      <c r="C72" s="23"/>
      <c r="D72" s="23"/>
      <c r="E72" s="23"/>
      <c r="F72" s="24"/>
      <c r="G72" s="25">
        <v>2</v>
      </c>
      <c r="H72" s="426">
        <v>3</v>
      </c>
      <c r="I72" s="427"/>
      <c r="J72" s="427"/>
      <c r="K72" s="427"/>
      <c r="L72" s="428"/>
      <c r="M72" s="426">
        <v>4</v>
      </c>
      <c r="N72" s="427"/>
      <c r="O72" s="427"/>
      <c r="P72" s="427"/>
      <c r="Q72" s="428"/>
      <c r="S72" s="429" t="s">
        <v>112</v>
      </c>
      <c r="T72" s="430"/>
      <c r="U72" s="430"/>
      <c r="V72" s="430"/>
      <c r="W72" s="430"/>
      <c r="X72" s="431"/>
      <c r="Y72" s="34">
        <v>250</v>
      </c>
      <c r="Z72" s="224">
        <v>0</v>
      </c>
      <c r="AA72" s="225"/>
      <c r="AB72" s="225"/>
      <c r="AC72" s="225"/>
      <c r="AD72" s="226"/>
      <c r="AE72" s="224">
        <v>0</v>
      </c>
      <c r="AF72" s="225"/>
      <c r="AG72" s="225"/>
      <c r="AH72" s="225"/>
      <c r="AI72" s="226"/>
    </row>
    <row r="73" spans="2:35" ht="15" customHeight="1">
      <c r="B73" s="26" t="s">
        <v>113</v>
      </c>
      <c r="C73" s="27"/>
      <c r="D73" s="27"/>
      <c r="E73" s="27"/>
      <c r="F73" s="27"/>
      <c r="G73" s="45"/>
      <c r="H73" s="409"/>
      <c r="I73" s="409"/>
      <c r="J73" s="409"/>
      <c r="K73" s="409"/>
      <c r="L73" s="409"/>
      <c r="M73" s="409"/>
      <c r="N73" s="409"/>
      <c r="O73" s="409"/>
      <c r="P73" s="409"/>
      <c r="Q73" s="410"/>
      <c r="S73" s="429" t="s">
        <v>114</v>
      </c>
      <c r="T73" s="430"/>
      <c r="U73" s="430"/>
      <c r="V73" s="430"/>
      <c r="W73" s="430"/>
      <c r="X73" s="431"/>
      <c r="Y73" s="34">
        <v>260</v>
      </c>
      <c r="Z73" s="224">
        <v>0</v>
      </c>
      <c r="AA73" s="225"/>
      <c r="AB73" s="225"/>
      <c r="AC73" s="225"/>
      <c r="AD73" s="226"/>
      <c r="AE73" s="224">
        <v>0</v>
      </c>
      <c r="AF73" s="225"/>
      <c r="AG73" s="225"/>
      <c r="AH73" s="225"/>
      <c r="AI73" s="226"/>
    </row>
    <row r="74" spans="2:35" ht="15" customHeight="1">
      <c r="B74" s="29" t="s">
        <v>115</v>
      </c>
      <c r="C74" s="30"/>
      <c r="D74" s="30"/>
      <c r="E74" s="30"/>
      <c r="F74" s="31"/>
      <c r="G74" s="32">
        <v>410</v>
      </c>
      <c r="H74" s="224">
        <v>56271</v>
      </c>
      <c r="I74" s="225"/>
      <c r="J74" s="225"/>
      <c r="K74" s="225"/>
      <c r="L74" s="226"/>
      <c r="M74" s="224">
        <v>77829</v>
      </c>
      <c r="N74" s="225"/>
      <c r="O74" s="225"/>
      <c r="P74" s="225"/>
      <c r="Q74" s="226"/>
      <c r="S74" s="110" t="s">
        <v>116</v>
      </c>
      <c r="T74" s="111"/>
      <c r="U74" s="111"/>
      <c r="V74" s="111"/>
      <c r="W74" s="111"/>
      <c r="X74" s="111"/>
      <c r="Y74" s="238">
        <v>270</v>
      </c>
      <c r="Z74" s="204">
        <v>1</v>
      </c>
      <c r="AA74" s="205"/>
      <c r="AB74" s="121"/>
      <c r="AC74" s="121"/>
      <c r="AD74" s="121"/>
      <c r="AE74" s="204">
        <v>1</v>
      </c>
      <c r="AF74" s="205"/>
      <c r="AG74" s="206"/>
      <c r="AH74" s="121"/>
      <c r="AI74" s="128"/>
    </row>
    <row r="75" spans="2:35" ht="15" customHeight="1">
      <c r="B75" s="29" t="s">
        <v>117</v>
      </c>
      <c r="C75" s="30"/>
      <c r="D75" s="30"/>
      <c r="E75" s="30"/>
      <c r="F75" s="31"/>
      <c r="G75" s="34">
        <v>420</v>
      </c>
      <c r="H75" s="432">
        <v>0</v>
      </c>
      <c r="I75" s="433"/>
      <c r="J75" s="433"/>
      <c r="K75" s="433"/>
      <c r="L75" s="434"/>
      <c r="M75" s="432">
        <v>0</v>
      </c>
      <c r="N75" s="433"/>
      <c r="O75" s="433"/>
      <c r="P75" s="433"/>
      <c r="Q75" s="434"/>
      <c r="S75" s="112" t="s">
        <v>118</v>
      </c>
      <c r="T75" s="113"/>
      <c r="U75" s="113"/>
      <c r="V75" s="113"/>
      <c r="W75" s="113"/>
      <c r="X75" s="113"/>
      <c r="Y75" s="239"/>
      <c r="Z75" s="207"/>
      <c r="AA75" s="208"/>
      <c r="AB75" s="122">
        <v>1</v>
      </c>
      <c r="AC75" s="122"/>
      <c r="AD75" s="122"/>
      <c r="AE75" s="207"/>
      <c r="AF75" s="208"/>
      <c r="AG75" s="209"/>
      <c r="AH75" s="121"/>
      <c r="AI75" s="128"/>
    </row>
    <row r="76" spans="2:35" ht="15" customHeight="1">
      <c r="B76" s="29" t="s">
        <v>119</v>
      </c>
      <c r="C76" s="30"/>
      <c r="D76" s="30"/>
      <c r="E76" s="30"/>
      <c r="F76" s="31"/>
      <c r="G76" s="34">
        <v>430</v>
      </c>
      <c r="H76" s="432">
        <v>10</v>
      </c>
      <c r="I76" s="433"/>
      <c r="J76" s="433"/>
      <c r="K76" s="433"/>
      <c r="L76" s="434"/>
      <c r="M76" s="432">
        <v>0</v>
      </c>
      <c r="N76" s="433"/>
      <c r="O76" s="433"/>
      <c r="P76" s="433"/>
      <c r="Q76" s="434"/>
      <c r="S76" s="110" t="s">
        <v>120</v>
      </c>
      <c r="T76" s="111"/>
      <c r="U76" s="111"/>
      <c r="V76" s="111"/>
      <c r="W76" s="111"/>
      <c r="X76" s="111"/>
      <c r="Y76" s="435" t="s">
        <v>123</v>
      </c>
      <c r="Z76" s="204">
        <v>22476</v>
      </c>
      <c r="AA76" s="205"/>
      <c r="AB76" s="121"/>
      <c r="AC76" s="121"/>
      <c r="AD76" s="121"/>
      <c r="AE76" s="204">
        <v>3349</v>
      </c>
      <c r="AF76" s="205"/>
      <c r="AG76" s="206"/>
      <c r="AH76" s="121"/>
      <c r="AI76" s="128"/>
    </row>
    <row r="77" spans="2:35" ht="15" customHeight="1">
      <c r="B77" s="29" t="s">
        <v>121</v>
      </c>
      <c r="C77" s="30"/>
      <c r="D77" s="30"/>
      <c r="E77" s="30"/>
      <c r="F77" s="31"/>
      <c r="G77" s="34">
        <v>440</v>
      </c>
      <c r="H77" s="224">
        <v>377</v>
      </c>
      <c r="I77" s="225"/>
      <c r="J77" s="225"/>
      <c r="K77" s="225"/>
      <c r="L77" s="226"/>
      <c r="M77" s="224">
        <v>42</v>
      </c>
      <c r="N77" s="225"/>
      <c r="O77" s="225"/>
      <c r="P77" s="225"/>
      <c r="Q77" s="226"/>
      <c r="S77" s="112" t="s">
        <v>122</v>
      </c>
      <c r="T77" s="113"/>
      <c r="U77" s="113"/>
      <c r="V77" s="113"/>
      <c r="W77" s="113"/>
      <c r="X77" s="113"/>
      <c r="Y77" s="436"/>
      <c r="Z77" s="207"/>
      <c r="AA77" s="208"/>
      <c r="AB77" s="122">
        <v>319</v>
      </c>
      <c r="AC77" s="122"/>
      <c r="AD77" s="122"/>
      <c r="AE77" s="207"/>
      <c r="AF77" s="208"/>
      <c r="AG77" s="209"/>
      <c r="AH77" s="121"/>
      <c r="AI77" s="128"/>
    </row>
    <row r="78" spans="2:35" ht="15" customHeight="1">
      <c r="B78" s="29" t="s">
        <v>124</v>
      </c>
      <c r="C78" s="30"/>
      <c r="D78" s="30"/>
      <c r="E78" s="30"/>
      <c r="F78" s="31"/>
      <c r="G78" s="34">
        <v>450</v>
      </c>
      <c r="H78" s="224">
        <v>10869</v>
      </c>
      <c r="I78" s="225"/>
      <c r="J78" s="225"/>
      <c r="K78" s="225"/>
      <c r="L78" s="226"/>
      <c r="M78" s="224">
        <v>10245</v>
      </c>
      <c r="N78" s="225"/>
      <c r="O78" s="225"/>
      <c r="P78" s="225"/>
      <c r="Q78" s="226"/>
      <c r="S78" s="114" t="s">
        <v>125</v>
      </c>
      <c r="T78" s="111"/>
      <c r="U78" s="111"/>
      <c r="V78" s="111"/>
      <c r="W78" s="111"/>
      <c r="X78" s="111"/>
      <c r="Y78" s="240">
        <v>280</v>
      </c>
      <c r="Z78" s="210"/>
      <c r="AA78" s="211"/>
      <c r="AB78" s="121"/>
      <c r="AC78" s="121"/>
      <c r="AD78" s="121"/>
      <c r="AE78" s="204"/>
      <c r="AF78" s="205"/>
      <c r="AG78" s="206"/>
      <c r="AH78" s="121"/>
      <c r="AI78" s="128"/>
    </row>
    <row r="79" spans="2:35" ht="15" customHeight="1">
      <c r="B79" s="29" t="s">
        <v>126</v>
      </c>
      <c r="C79" s="30"/>
      <c r="D79" s="30"/>
      <c r="E79" s="30"/>
      <c r="F79" s="31"/>
      <c r="G79" s="34">
        <v>460</v>
      </c>
      <c r="H79" s="224">
        <v>12683</v>
      </c>
      <c r="I79" s="225"/>
      <c r="J79" s="225"/>
      <c r="K79" s="225"/>
      <c r="L79" s="226"/>
      <c r="M79" s="224">
        <v>-8674</v>
      </c>
      <c r="N79" s="225"/>
      <c r="O79" s="225"/>
      <c r="P79" s="225"/>
      <c r="Q79" s="226"/>
      <c r="S79" s="115" t="s">
        <v>127</v>
      </c>
      <c r="T79" s="113"/>
      <c r="U79" s="113"/>
      <c r="V79" s="113"/>
      <c r="W79" s="113"/>
      <c r="X79" s="113"/>
      <c r="Y79" s="241"/>
      <c r="Z79" s="212"/>
      <c r="AA79" s="213"/>
      <c r="AB79" s="121"/>
      <c r="AC79" s="121"/>
      <c r="AD79" s="121"/>
      <c r="AE79" s="207"/>
      <c r="AF79" s="208"/>
      <c r="AG79" s="209"/>
      <c r="AH79" s="121"/>
      <c r="AI79" s="128"/>
    </row>
    <row r="80" spans="2:35" ht="15" customHeight="1">
      <c r="B80" s="29" t="s">
        <v>128</v>
      </c>
      <c r="C80" s="30"/>
      <c r="D80" s="30"/>
      <c r="E80" s="30"/>
      <c r="F80" s="31"/>
      <c r="G80" s="34">
        <v>470</v>
      </c>
      <c r="H80" s="224">
        <v>0</v>
      </c>
      <c r="I80" s="225"/>
      <c r="J80" s="225"/>
      <c r="K80" s="225"/>
      <c r="L80" s="226"/>
      <c r="M80" s="224">
        <v>0</v>
      </c>
      <c r="N80" s="225"/>
      <c r="O80" s="225"/>
      <c r="P80" s="225"/>
      <c r="Q80" s="226"/>
      <c r="S80" s="114" t="s">
        <v>129</v>
      </c>
      <c r="T80" s="111"/>
      <c r="U80" s="111"/>
      <c r="V80" s="111"/>
      <c r="W80" s="111"/>
      <c r="X80" s="111"/>
      <c r="Y80" s="242" t="s">
        <v>130</v>
      </c>
      <c r="Z80" s="210"/>
      <c r="AA80" s="211"/>
      <c r="AB80" s="121"/>
      <c r="AC80" s="121"/>
      <c r="AD80" s="121"/>
      <c r="AE80" s="204"/>
      <c r="AF80" s="205"/>
      <c r="AG80" s="206"/>
      <c r="AH80" s="121"/>
      <c r="AI80" s="128"/>
    </row>
    <row r="81" spans="2:36" ht="15" customHeight="1">
      <c r="B81" s="29" t="s">
        <v>131</v>
      </c>
      <c r="C81" s="30"/>
      <c r="D81" s="30"/>
      <c r="E81" s="30"/>
      <c r="F81" s="31"/>
      <c r="G81" s="34">
        <v>480</v>
      </c>
      <c r="H81" s="224">
        <v>0</v>
      </c>
      <c r="I81" s="225"/>
      <c r="J81" s="225"/>
      <c r="K81" s="225"/>
      <c r="L81" s="226"/>
      <c r="M81" s="224">
        <v>0</v>
      </c>
      <c r="N81" s="225"/>
      <c r="O81" s="225"/>
      <c r="P81" s="225"/>
      <c r="Q81" s="226"/>
      <c r="S81" s="112" t="s">
        <v>122</v>
      </c>
      <c r="T81" s="113"/>
      <c r="U81" s="113"/>
      <c r="V81" s="113"/>
      <c r="W81" s="113"/>
      <c r="X81" s="113"/>
      <c r="Y81" s="243"/>
      <c r="Z81" s="212"/>
      <c r="AA81" s="213"/>
      <c r="AB81" s="121"/>
      <c r="AC81" s="121"/>
      <c r="AD81" s="121"/>
      <c r="AE81" s="207"/>
      <c r="AF81" s="208"/>
      <c r="AG81" s="209"/>
      <c r="AH81" s="121"/>
      <c r="AI81" s="128"/>
    </row>
    <row r="82" spans="2:36" ht="15" customHeight="1">
      <c r="B82" s="41" t="s">
        <v>132</v>
      </c>
      <c r="C82" s="42"/>
      <c r="D82" s="42"/>
      <c r="E82" s="42"/>
      <c r="F82" s="43"/>
      <c r="G82" s="83">
        <v>490</v>
      </c>
      <c r="H82" s="227">
        <f>SUM(H74,H77:L81)-H75-H76</f>
        <v>80190</v>
      </c>
      <c r="I82" s="228"/>
      <c r="J82" s="228"/>
      <c r="K82" s="228"/>
      <c r="L82" s="229"/>
      <c r="M82" s="227">
        <f>SUM(M74,M77:Q81)-M75-M76</f>
        <v>79442</v>
      </c>
      <c r="N82" s="228"/>
      <c r="O82" s="228"/>
      <c r="P82" s="228"/>
      <c r="Q82" s="229"/>
      <c r="S82" s="114" t="s">
        <v>116</v>
      </c>
      <c r="T82" s="111"/>
      <c r="U82" s="111"/>
      <c r="V82" s="111"/>
      <c r="W82" s="111"/>
      <c r="X82" s="111"/>
      <c r="Y82" s="240">
        <v>290</v>
      </c>
      <c r="Z82" s="204">
        <v>1</v>
      </c>
      <c r="AA82" s="205"/>
      <c r="AB82" s="121"/>
      <c r="AC82" s="121"/>
      <c r="AD82" s="121"/>
      <c r="AE82" s="204">
        <v>1</v>
      </c>
      <c r="AF82" s="205"/>
      <c r="AG82" s="206"/>
      <c r="AH82" s="121"/>
      <c r="AI82" s="128"/>
    </row>
    <row r="83" spans="2:36" ht="29.25" customHeight="1">
      <c r="B83" s="26" t="s">
        <v>133</v>
      </c>
      <c r="C83" s="27"/>
      <c r="D83" s="27"/>
      <c r="E83" s="27"/>
      <c r="F83" s="27"/>
      <c r="G83" s="409"/>
      <c r="H83" s="409"/>
      <c r="I83" s="409"/>
      <c r="J83" s="409"/>
      <c r="K83" s="409"/>
      <c r="L83" s="409"/>
      <c r="M83" s="409"/>
      <c r="N83" s="409"/>
      <c r="O83" s="409"/>
      <c r="P83" s="409"/>
      <c r="Q83" s="410"/>
      <c r="S83" s="411" t="s">
        <v>134</v>
      </c>
      <c r="T83" s="412"/>
      <c r="U83" s="412"/>
      <c r="V83" s="412"/>
      <c r="W83" s="412"/>
      <c r="X83" s="413"/>
      <c r="Y83" s="241"/>
      <c r="Z83" s="207"/>
      <c r="AA83" s="208"/>
      <c r="AB83" s="121"/>
      <c r="AC83" s="121"/>
      <c r="AD83" s="121"/>
      <c r="AE83" s="207"/>
      <c r="AF83" s="208"/>
      <c r="AG83" s="209"/>
      <c r="AH83" s="121"/>
      <c r="AI83" s="128"/>
    </row>
    <row r="84" spans="2:36" ht="15" customHeight="1">
      <c r="B84" s="29" t="s">
        <v>135</v>
      </c>
      <c r="C84" s="30"/>
      <c r="D84" s="30"/>
      <c r="E84" s="30"/>
      <c r="F84" s="31"/>
      <c r="G84" s="34">
        <v>510</v>
      </c>
      <c r="H84" s="224"/>
      <c r="I84" s="225"/>
      <c r="J84" s="225"/>
      <c r="K84" s="225"/>
      <c r="L84" s="226"/>
      <c r="M84" s="224"/>
      <c r="N84" s="225"/>
      <c r="O84" s="225"/>
      <c r="P84" s="225"/>
      <c r="Q84" s="226"/>
      <c r="S84" s="110" t="s">
        <v>120</v>
      </c>
      <c r="T84" s="111"/>
      <c r="U84" s="111"/>
      <c r="V84" s="111"/>
      <c r="W84" s="111"/>
      <c r="X84" s="111"/>
      <c r="Y84" s="242" t="s">
        <v>136</v>
      </c>
      <c r="Z84" s="204">
        <v>22476</v>
      </c>
      <c r="AA84" s="206"/>
      <c r="AB84" s="121"/>
      <c r="AC84" s="121"/>
      <c r="AD84" s="121"/>
      <c r="AE84" s="204">
        <v>2915</v>
      </c>
      <c r="AF84" s="205"/>
      <c r="AG84" s="206"/>
      <c r="AH84" s="121"/>
      <c r="AI84" s="128"/>
    </row>
    <row r="85" spans="2:36" ht="15" customHeight="1">
      <c r="B85" s="29" t="s">
        <v>137</v>
      </c>
      <c r="C85" s="30"/>
      <c r="D85" s="30"/>
      <c r="E85" s="30"/>
      <c r="F85" s="31"/>
      <c r="G85" s="34">
        <v>520</v>
      </c>
      <c r="H85" s="224"/>
      <c r="I85" s="225"/>
      <c r="J85" s="225"/>
      <c r="K85" s="225"/>
      <c r="L85" s="226"/>
      <c r="M85" s="224"/>
      <c r="N85" s="225"/>
      <c r="O85" s="225"/>
      <c r="P85" s="225"/>
      <c r="Q85" s="226"/>
      <c r="S85" s="115" t="s">
        <v>138</v>
      </c>
      <c r="T85" s="113"/>
      <c r="U85" s="113"/>
      <c r="V85" s="113"/>
      <c r="W85" s="113"/>
      <c r="X85" s="113"/>
      <c r="Y85" s="241"/>
      <c r="Z85" s="207"/>
      <c r="AA85" s="209"/>
      <c r="AB85" s="121"/>
      <c r="AC85" s="121"/>
      <c r="AD85" s="121"/>
      <c r="AE85" s="207"/>
      <c r="AF85" s="208"/>
      <c r="AG85" s="209"/>
      <c r="AH85" s="121"/>
      <c r="AI85" s="128"/>
    </row>
    <row r="86" spans="2:36" ht="15" customHeight="1">
      <c r="B86" s="29" t="s">
        <v>139</v>
      </c>
      <c r="C86" s="30"/>
      <c r="D86" s="30"/>
      <c r="E86" s="30"/>
      <c r="F86" s="31"/>
      <c r="G86" s="34">
        <v>530</v>
      </c>
      <c r="H86" s="224"/>
      <c r="I86" s="225"/>
      <c r="J86" s="225"/>
      <c r="K86" s="225"/>
      <c r="L86" s="226"/>
      <c r="M86" s="224"/>
      <c r="N86" s="225"/>
      <c r="O86" s="225"/>
      <c r="P86" s="225"/>
      <c r="Q86" s="226"/>
      <c r="S86" s="110" t="s">
        <v>140</v>
      </c>
      <c r="T86" s="111"/>
      <c r="U86" s="111"/>
      <c r="V86" s="111"/>
      <c r="W86" s="111"/>
      <c r="X86" s="111"/>
      <c r="Y86" s="240">
        <v>295</v>
      </c>
      <c r="Z86" s="210"/>
      <c r="AA86" s="220"/>
      <c r="AB86" s="121"/>
      <c r="AC86" s="121"/>
      <c r="AD86" s="121"/>
      <c r="AE86" s="204"/>
      <c r="AF86" s="205"/>
      <c r="AG86" s="206"/>
      <c r="AH86" s="121"/>
      <c r="AI86" s="128"/>
    </row>
    <row r="87" spans="2:36" ht="15" customHeight="1">
      <c r="B87" s="29" t="s">
        <v>141</v>
      </c>
      <c r="C87" s="30"/>
      <c r="D87" s="30"/>
      <c r="E87" s="30"/>
      <c r="F87" s="31"/>
      <c r="G87" s="34">
        <v>540</v>
      </c>
      <c r="H87" s="224">
        <v>385</v>
      </c>
      <c r="I87" s="225"/>
      <c r="J87" s="225"/>
      <c r="K87" s="225"/>
      <c r="L87" s="226"/>
      <c r="M87" s="224"/>
      <c r="N87" s="225"/>
      <c r="O87" s="225"/>
      <c r="P87" s="225"/>
      <c r="Q87" s="226"/>
      <c r="S87" s="110" t="s">
        <v>142</v>
      </c>
      <c r="T87" s="111"/>
      <c r="U87" s="111"/>
      <c r="V87" s="111"/>
      <c r="W87" s="111"/>
      <c r="X87" s="111"/>
      <c r="Y87" s="243"/>
      <c r="Z87" s="221"/>
      <c r="AA87" s="222"/>
      <c r="AB87" s="121"/>
      <c r="AC87" s="121"/>
      <c r="AD87" s="121"/>
      <c r="AE87" s="414"/>
      <c r="AF87" s="415"/>
      <c r="AG87" s="416"/>
      <c r="AH87" s="121"/>
      <c r="AI87" s="128"/>
    </row>
    <row r="88" spans="2:36" ht="15" customHeight="1">
      <c r="B88" s="29" t="s">
        <v>143</v>
      </c>
      <c r="C88" s="30"/>
      <c r="D88" s="30"/>
      <c r="E88" s="30"/>
      <c r="F88" s="31"/>
      <c r="G88" s="34">
        <v>550</v>
      </c>
      <c r="H88" s="224">
        <v>0</v>
      </c>
      <c r="I88" s="225"/>
      <c r="J88" s="225"/>
      <c r="K88" s="225"/>
      <c r="L88" s="226"/>
      <c r="M88" s="224"/>
      <c r="N88" s="225"/>
      <c r="O88" s="225"/>
      <c r="P88" s="225"/>
      <c r="Q88" s="226"/>
      <c r="S88" s="112" t="s">
        <v>144</v>
      </c>
      <c r="T88" s="113"/>
      <c r="U88" s="113"/>
      <c r="V88" s="113"/>
      <c r="W88" s="113"/>
      <c r="X88" s="113"/>
      <c r="Y88" s="241"/>
      <c r="Z88" s="212"/>
      <c r="AA88" s="223"/>
      <c r="AB88" s="122"/>
      <c r="AC88" s="122"/>
      <c r="AD88" s="122"/>
      <c r="AE88" s="207"/>
      <c r="AF88" s="208"/>
      <c r="AG88" s="209"/>
      <c r="AH88" s="121"/>
      <c r="AI88" s="128"/>
    </row>
    <row r="89" spans="2:36" ht="15" customHeight="1">
      <c r="B89" s="29" t="s">
        <v>145</v>
      </c>
      <c r="C89" s="30"/>
      <c r="D89" s="30"/>
      <c r="E89" s="30"/>
      <c r="F89" s="31"/>
      <c r="G89" s="34">
        <v>560</v>
      </c>
      <c r="H89" s="224"/>
      <c r="I89" s="225"/>
      <c r="J89" s="225"/>
      <c r="K89" s="225"/>
      <c r="L89" s="226"/>
      <c r="M89" s="224"/>
      <c r="N89" s="225"/>
      <c r="O89" s="225"/>
      <c r="P89" s="225"/>
      <c r="Q89" s="226"/>
      <c r="S89" s="110" t="s">
        <v>146</v>
      </c>
      <c r="T89" s="116"/>
      <c r="U89" s="116"/>
      <c r="V89" s="116"/>
      <c r="W89" s="116"/>
      <c r="X89" s="116"/>
      <c r="Y89" s="244" t="s">
        <v>147</v>
      </c>
      <c r="Z89" s="214"/>
      <c r="AA89" s="215"/>
      <c r="AB89" s="123"/>
      <c r="AC89" s="123"/>
      <c r="AD89" s="123"/>
      <c r="AE89" s="417"/>
      <c r="AF89" s="418"/>
      <c r="AG89" s="419"/>
      <c r="AH89" s="123"/>
      <c r="AI89" s="129"/>
    </row>
    <row r="90" spans="2:36" ht="15" customHeight="1">
      <c r="B90" s="41" t="s">
        <v>148</v>
      </c>
      <c r="C90" s="42"/>
      <c r="D90" s="42"/>
      <c r="E90" s="42"/>
      <c r="F90" s="43"/>
      <c r="G90" s="83">
        <v>590</v>
      </c>
      <c r="H90" s="227">
        <f>SUM(H84:L89)</f>
        <v>385</v>
      </c>
      <c r="I90" s="228"/>
      <c r="J90" s="228"/>
      <c r="K90" s="228"/>
      <c r="L90" s="229"/>
      <c r="M90" s="227"/>
      <c r="N90" s="228"/>
      <c r="O90" s="228"/>
      <c r="P90" s="228"/>
      <c r="Q90" s="229"/>
      <c r="S90" s="110" t="s">
        <v>138</v>
      </c>
      <c r="T90" s="116"/>
      <c r="U90" s="116"/>
      <c r="V90" s="116"/>
      <c r="W90" s="116"/>
      <c r="X90" s="116"/>
      <c r="Y90" s="245"/>
      <c r="Z90" s="216"/>
      <c r="AA90" s="217"/>
      <c r="AB90" s="123"/>
      <c r="AC90" s="123"/>
      <c r="AD90" s="123"/>
      <c r="AE90" s="420"/>
      <c r="AF90" s="421"/>
      <c r="AG90" s="422"/>
      <c r="AH90" s="123"/>
      <c r="AI90" s="129"/>
    </row>
    <row r="91" spans="2:36" ht="15.75" customHeight="1">
      <c r="B91" s="26" t="s">
        <v>149</v>
      </c>
      <c r="C91" s="27"/>
      <c r="D91" s="27"/>
      <c r="E91" s="27"/>
      <c r="F91" s="27"/>
      <c r="G91" s="45"/>
      <c r="H91" s="230"/>
      <c r="I91" s="230"/>
      <c r="J91" s="230"/>
      <c r="K91" s="230"/>
      <c r="L91" s="230"/>
      <c r="M91" s="230"/>
      <c r="N91" s="230"/>
      <c r="O91" s="230"/>
      <c r="P91" s="230"/>
      <c r="Q91" s="231"/>
      <c r="S91" s="14"/>
      <c r="T91" s="15"/>
      <c r="U91" s="15"/>
      <c r="V91" s="15"/>
      <c r="W91" s="15"/>
      <c r="X91" s="15"/>
      <c r="Y91" s="246"/>
      <c r="Z91" s="218"/>
      <c r="AA91" s="219"/>
      <c r="AB91" s="124"/>
      <c r="AC91" s="124"/>
      <c r="AD91" s="124"/>
      <c r="AE91" s="423"/>
      <c r="AF91" s="424"/>
      <c r="AG91" s="425"/>
      <c r="AH91" s="124"/>
      <c r="AI91" s="130"/>
    </row>
    <row r="92" spans="2:36" ht="15" customHeight="1">
      <c r="B92" s="29" t="s">
        <v>150</v>
      </c>
      <c r="C92" s="30"/>
      <c r="D92" s="30"/>
      <c r="E92" s="30"/>
      <c r="F92" s="31"/>
      <c r="G92" s="34">
        <v>610</v>
      </c>
      <c r="H92" s="224">
        <v>147</v>
      </c>
      <c r="I92" s="225"/>
      <c r="J92" s="225"/>
      <c r="K92" s="225"/>
      <c r="L92" s="226"/>
      <c r="M92" s="224">
        <v>1111</v>
      </c>
      <c r="N92" s="225"/>
      <c r="O92" s="225"/>
      <c r="P92" s="225"/>
      <c r="Q92" s="226"/>
      <c r="S92" s="7"/>
      <c r="T92" s="7"/>
      <c r="U92" s="7"/>
      <c r="V92" s="7"/>
      <c r="W92" s="7"/>
      <c r="X92" s="7"/>
      <c r="Y92" s="7"/>
      <c r="Z92" s="7"/>
      <c r="AA92" s="7"/>
      <c r="AB92" s="7"/>
      <c r="AC92" s="7"/>
      <c r="AD92" s="7"/>
      <c r="AE92" s="7"/>
      <c r="AF92" s="7"/>
      <c r="AG92" s="7"/>
      <c r="AH92" s="7"/>
      <c r="AI92" s="51"/>
    </row>
    <row r="93" spans="2:36" ht="15" customHeight="1">
      <c r="B93" s="29" t="s">
        <v>151</v>
      </c>
      <c r="C93" s="30"/>
      <c r="D93" s="30"/>
      <c r="E93" s="30"/>
      <c r="F93" s="31"/>
      <c r="G93" s="34">
        <v>620</v>
      </c>
      <c r="H93" s="224"/>
      <c r="I93" s="225"/>
      <c r="J93" s="225"/>
      <c r="K93" s="225"/>
      <c r="L93" s="226"/>
      <c r="M93" s="224"/>
      <c r="N93" s="225"/>
      <c r="O93" s="225"/>
      <c r="P93" s="225"/>
      <c r="Q93" s="226"/>
      <c r="S93" s="408"/>
      <c r="T93" s="408"/>
      <c r="U93" s="408"/>
      <c r="V93" s="408"/>
      <c r="W93" s="408"/>
      <c r="X93" s="408"/>
      <c r="Y93" s="408"/>
      <c r="Z93" s="408"/>
      <c r="AA93" s="408"/>
      <c r="AB93" s="408"/>
      <c r="AC93" s="408"/>
      <c r="AD93" s="408"/>
      <c r="AE93" s="408"/>
      <c r="AF93" s="408"/>
      <c r="AG93" s="7"/>
      <c r="AH93" s="7"/>
      <c r="AI93" s="51"/>
    </row>
    <row r="94" spans="2:36" ht="15" customHeight="1">
      <c r="B94" s="29" t="s">
        <v>152</v>
      </c>
      <c r="C94" s="30"/>
      <c r="D94" s="30"/>
      <c r="E94" s="30"/>
      <c r="F94" s="31"/>
      <c r="G94" s="34">
        <v>630</v>
      </c>
      <c r="H94" s="224">
        <v>10089</v>
      </c>
      <c r="I94" s="225"/>
      <c r="J94" s="225"/>
      <c r="K94" s="225"/>
      <c r="L94" s="226"/>
      <c r="M94" s="224">
        <v>5761</v>
      </c>
      <c r="N94" s="225"/>
      <c r="O94" s="225"/>
      <c r="P94" s="225"/>
      <c r="Q94" s="226"/>
      <c r="S94" s="7"/>
      <c r="T94" s="7"/>
      <c r="U94" s="7"/>
      <c r="V94" s="7"/>
      <c r="W94" s="7"/>
      <c r="X94" s="7"/>
      <c r="Y94" s="7"/>
      <c r="Z94" s="7"/>
      <c r="AA94" s="7"/>
      <c r="AB94" s="7"/>
      <c r="AC94" s="7"/>
      <c r="AD94" s="7"/>
      <c r="AE94" s="7"/>
      <c r="AF94" s="7"/>
      <c r="AG94" s="7"/>
      <c r="AH94" s="7"/>
      <c r="AI94" s="51"/>
    </row>
    <row r="95" spans="2:36" ht="15" customHeight="1">
      <c r="B95" s="35" t="s">
        <v>54</v>
      </c>
      <c r="C95" s="36"/>
      <c r="D95" s="36"/>
      <c r="E95" s="36"/>
      <c r="F95" s="37"/>
      <c r="G95" s="25"/>
      <c r="H95" s="198">
        <v>8557</v>
      </c>
      <c r="I95" s="199"/>
      <c r="J95" s="199"/>
      <c r="K95" s="199"/>
      <c r="L95" s="200"/>
      <c r="M95" s="198">
        <v>4908</v>
      </c>
      <c r="N95" s="199"/>
      <c r="O95" s="199"/>
      <c r="P95" s="199"/>
      <c r="Q95" s="200"/>
      <c r="S95" s="117"/>
      <c r="T95" s="117"/>
      <c r="U95" s="117"/>
      <c r="V95" s="117"/>
      <c r="W95" s="117"/>
      <c r="X95" s="117"/>
      <c r="Y95" s="7"/>
      <c r="Z95" s="7"/>
      <c r="AA95" s="7"/>
      <c r="AB95" s="7"/>
      <c r="AC95" s="7"/>
      <c r="AD95" s="7"/>
      <c r="AE95" s="7"/>
      <c r="AF95" s="7"/>
      <c r="AG95" s="7"/>
      <c r="AH95" s="7"/>
      <c r="AI95" s="51"/>
    </row>
    <row r="96" spans="2:36" ht="15" customHeight="1">
      <c r="B96" s="38" t="s">
        <v>153</v>
      </c>
      <c r="C96" s="39"/>
      <c r="D96" s="39"/>
      <c r="E96" s="39"/>
      <c r="F96" s="40"/>
      <c r="G96" s="32">
        <v>631</v>
      </c>
      <c r="H96" s="201"/>
      <c r="I96" s="202"/>
      <c r="J96" s="202"/>
      <c r="K96" s="202"/>
      <c r="L96" s="203"/>
      <c r="M96" s="201"/>
      <c r="N96" s="202"/>
      <c r="O96" s="202"/>
      <c r="P96" s="202"/>
      <c r="Q96" s="203"/>
      <c r="S96" s="117"/>
      <c r="T96" s="117"/>
      <c r="U96" s="117"/>
      <c r="V96" s="117"/>
      <c r="W96" s="117"/>
      <c r="X96" s="117"/>
      <c r="Y96" s="7"/>
      <c r="Z96" s="7"/>
      <c r="AA96" s="7"/>
      <c r="AB96" s="7"/>
      <c r="AC96" s="7"/>
      <c r="AD96" s="7"/>
      <c r="AE96" s="125"/>
      <c r="AF96" s="125"/>
      <c r="AG96" s="125"/>
      <c r="AH96" s="125"/>
      <c r="AI96" s="131"/>
      <c r="AJ96" s="132"/>
    </row>
    <row r="97" spans="2:35" ht="15" customHeight="1">
      <c r="B97" s="29" t="s">
        <v>154</v>
      </c>
      <c r="C97" s="30"/>
      <c r="D97" s="30"/>
      <c r="E97" s="30"/>
      <c r="F97" s="31"/>
      <c r="G97" s="34">
        <v>632</v>
      </c>
      <c r="H97" s="224">
        <v>71</v>
      </c>
      <c r="I97" s="225"/>
      <c r="J97" s="225"/>
      <c r="K97" s="225"/>
      <c r="L97" s="226"/>
      <c r="M97" s="224">
        <v>184</v>
      </c>
      <c r="N97" s="225"/>
      <c r="O97" s="225"/>
      <c r="P97" s="225"/>
      <c r="Q97" s="226"/>
      <c r="S97" s="117"/>
      <c r="T97" s="117"/>
      <c r="U97" s="117"/>
      <c r="V97" s="117"/>
      <c r="W97" s="117"/>
      <c r="X97" s="117"/>
      <c r="Y97" s="7"/>
      <c r="Z97" s="7"/>
      <c r="AA97" s="7"/>
      <c r="AB97" s="7"/>
      <c r="AC97" s="7"/>
      <c r="AD97" s="7"/>
      <c r="AE97" s="7"/>
      <c r="AF97" s="7"/>
      <c r="AG97" s="7"/>
      <c r="AH97" s="7"/>
      <c r="AI97" s="51"/>
    </row>
    <row r="98" spans="2:35" ht="15" customHeight="1">
      <c r="B98" s="29" t="s">
        <v>155</v>
      </c>
      <c r="C98" s="30"/>
      <c r="D98" s="30"/>
      <c r="E98" s="30"/>
      <c r="F98" s="31"/>
      <c r="G98" s="34">
        <v>633</v>
      </c>
      <c r="H98" s="224">
        <v>463</v>
      </c>
      <c r="I98" s="225"/>
      <c r="J98" s="225"/>
      <c r="K98" s="225"/>
      <c r="L98" s="226"/>
      <c r="M98" s="224">
        <v>468</v>
      </c>
      <c r="N98" s="225"/>
      <c r="O98" s="225"/>
      <c r="P98" s="225"/>
      <c r="Q98" s="226"/>
      <c r="S98" s="118"/>
      <c r="T98" s="118"/>
      <c r="U98" s="118"/>
      <c r="V98" s="118"/>
      <c r="W98" s="118"/>
      <c r="X98" s="118"/>
      <c r="Y98" s="126"/>
      <c r="Z98" s="126"/>
      <c r="AA98" s="126"/>
      <c r="AB98" s="7"/>
      <c r="AC98" s="7"/>
      <c r="AD98" s="7"/>
      <c r="AE98" s="126"/>
      <c r="AF98" s="126"/>
      <c r="AG98" s="7"/>
      <c r="AH98" s="7"/>
      <c r="AI98" s="51"/>
    </row>
    <row r="99" spans="2:35" ht="15.75" customHeight="1">
      <c r="B99" s="29" t="s">
        <v>156</v>
      </c>
      <c r="C99" s="30"/>
      <c r="D99" s="30"/>
      <c r="E99" s="30"/>
      <c r="F99" s="31"/>
      <c r="G99" s="34">
        <v>634</v>
      </c>
      <c r="H99" s="224"/>
      <c r="I99" s="225"/>
      <c r="J99" s="225"/>
      <c r="K99" s="225"/>
      <c r="L99" s="226"/>
      <c r="M99" s="224"/>
      <c r="N99" s="225"/>
      <c r="O99" s="225"/>
      <c r="P99" s="225"/>
      <c r="Q99" s="226"/>
      <c r="S99" s="7"/>
      <c r="T99" s="7"/>
      <c r="U99" s="7"/>
      <c r="V99" s="7"/>
      <c r="W99" s="7"/>
      <c r="X99" s="7"/>
      <c r="Y99" s="7"/>
      <c r="Z99" s="7"/>
      <c r="AA99" s="7"/>
      <c r="AB99" s="7"/>
      <c r="AC99" s="7"/>
      <c r="AD99" s="7"/>
      <c r="AE99" s="7"/>
      <c r="AF99" s="7"/>
      <c r="AG99" s="7"/>
      <c r="AH99" s="7"/>
      <c r="AI99" s="51"/>
    </row>
    <row r="100" spans="2:35" ht="15" customHeight="1">
      <c r="B100" s="29" t="s">
        <v>157</v>
      </c>
      <c r="C100" s="30"/>
      <c r="D100" s="30"/>
      <c r="E100" s="30"/>
      <c r="F100" s="31"/>
      <c r="G100" s="34">
        <v>635</v>
      </c>
      <c r="H100" s="224">
        <v>178</v>
      </c>
      <c r="I100" s="225"/>
      <c r="J100" s="225"/>
      <c r="K100" s="225"/>
      <c r="L100" s="226"/>
      <c r="M100" s="224">
        <v>166</v>
      </c>
      <c r="N100" s="225"/>
      <c r="O100" s="225"/>
      <c r="P100" s="225"/>
      <c r="Q100" s="226"/>
      <c r="S100" s="7"/>
      <c r="T100" s="7"/>
      <c r="U100" s="7"/>
      <c r="V100" s="7"/>
      <c r="W100" s="7"/>
      <c r="X100" s="7"/>
      <c r="Y100" s="7"/>
      <c r="Z100" s="7"/>
      <c r="AA100" s="7"/>
      <c r="AB100" s="7"/>
      <c r="AC100" s="7"/>
      <c r="AD100" s="7"/>
      <c r="AE100" s="7"/>
      <c r="AF100" s="7"/>
      <c r="AG100" s="7"/>
      <c r="AH100" s="7"/>
      <c r="AI100" s="51"/>
    </row>
    <row r="101" spans="2:35" ht="15" customHeight="1">
      <c r="B101" s="29" t="s">
        <v>158</v>
      </c>
      <c r="C101" s="30"/>
      <c r="D101" s="30"/>
      <c r="E101" s="30"/>
      <c r="F101" s="31"/>
      <c r="G101" s="34">
        <v>636</v>
      </c>
      <c r="H101" s="224"/>
      <c r="I101" s="225"/>
      <c r="J101" s="225"/>
      <c r="K101" s="225"/>
      <c r="L101" s="226"/>
      <c r="M101" s="224">
        <v>4</v>
      </c>
      <c r="N101" s="225"/>
      <c r="O101" s="225"/>
      <c r="P101" s="225"/>
      <c r="Q101" s="226"/>
      <c r="S101" s="7"/>
      <c r="T101" s="7"/>
      <c r="U101" s="7"/>
      <c r="V101" s="7"/>
      <c r="W101" s="7"/>
      <c r="X101" s="7"/>
      <c r="Y101" s="7"/>
      <c r="Z101" s="7"/>
      <c r="AA101" s="7"/>
      <c r="AB101" s="7"/>
      <c r="AC101" s="7"/>
      <c r="AD101" s="7"/>
      <c r="AE101" s="7"/>
      <c r="AF101" s="7"/>
      <c r="AG101" s="7"/>
      <c r="AH101" s="7"/>
      <c r="AI101" s="51"/>
    </row>
    <row r="102" spans="2:35" ht="15" customHeight="1">
      <c r="B102" s="29" t="s">
        <v>159</v>
      </c>
      <c r="C102" s="30"/>
      <c r="D102" s="30"/>
      <c r="E102" s="30"/>
      <c r="F102" s="31"/>
      <c r="G102" s="34">
        <v>637</v>
      </c>
      <c r="H102" s="224">
        <v>770</v>
      </c>
      <c r="I102" s="225"/>
      <c r="J102" s="225"/>
      <c r="K102" s="225"/>
      <c r="L102" s="226"/>
      <c r="M102" s="224"/>
      <c r="N102" s="225"/>
      <c r="O102" s="225"/>
      <c r="P102" s="225"/>
      <c r="Q102" s="226"/>
      <c r="S102" s="7"/>
      <c r="T102" s="7"/>
      <c r="U102" s="7"/>
      <c r="V102" s="7"/>
      <c r="W102" s="7"/>
      <c r="X102" s="7"/>
      <c r="Y102" s="126"/>
      <c r="Z102" s="7"/>
      <c r="AA102" s="7"/>
      <c r="AB102" s="7"/>
      <c r="AC102" s="7"/>
      <c r="AD102" s="7"/>
      <c r="AE102" s="7"/>
      <c r="AF102" s="7"/>
      <c r="AG102" s="7"/>
      <c r="AH102" s="7"/>
      <c r="AI102" s="51"/>
    </row>
    <row r="103" spans="2:35" ht="15" customHeight="1">
      <c r="B103" s="29" t="s">
        <v>160</v>
      </c>
      <c r="C103" s="30"/>
      <c r="D103" s="30"/>
      <c r="E103" s="30"/>
      <c r="F103" s="31"/>
      <c r="G103" s="34">
        <v>638</v>
      </c>
      <c r="H103" s="224">
        <v>50</v>
      </c>
      <c r="I103" s="225"/>
      <c r="J103" s="225"/>
      <c r="K103" s="225"/>
      <c r="L103" s="226"/>
      <c r="M103" s="224">
        <v>31</v>
      </c>
      <c r="N103" s="225"/>
      <c r="O103" s="225"/>
      <c r="P103" s="225"/>
      <c r="Q103" s="226"/>
      <c r="S103" s="7"/>
      <c r="T103" s="7"/>
      <c r="U103" s="7"/>
      <c r="V103" s="7"/>
      <c r="W103" s="7"/>
      <c r="X103" s="7"/>
      <c r="Y103" s="7"/>
      <c r="Z103" s="7"/>
      <c r="AA103" s="7"/>
      <c r="AB103" s="7"/>
      <c r="AC103" s="7"/>
      <c r="AD103" s="7"/>
      <c r="AE103" s="7"/>
      <c r="AF103" s="7"/>
      <c r="AG103" s="7"/>
      <c r="AH103" s="7"/>
      <c r="AI103" s="51"/>
    </row>
    <row r="104" spans="2:35" ht="15" customHeight="1">
      <c r="B104" s="29" t="s">
        <v>161</v>
      </c>
      <c r="C104" s="30"/>
      <c r="D104" s="30"/>
      <c r="E104" s="30"/>
      <c r="F104" s="31"/>
      <c r="G104" s="34">
        <v>640</v>
      </c>
      <c r="H104" s="224">
        <v>0</v>
      </c>
      <c r="I104" s="225"/>
      <c r="J104" s="225"/>
      <c r="K104" s="225"/>
      <c r="L104" s="226"/>
      <c r="M104" s="224">
        <v>0</v>
      </c>
      <c r="N104" s="225"/>
      <c r="O104" s="225"/>
      <c r="P104" s="225"/>
      <c r="Q104" s="226"/>
      <c r="S104" s="7"/>
      <c r="T104" s="7"/>
      <c r="U104" s="7"/>
      <c r="V104" s="7"/>
      <c r="W104" s="7"/>
      <c r="X104" s="7"/>
      <c r="Y104" s="7"/>
      <c r="Z104" s="7"/>
      <c r="AA104" s="7"/>
      <c r="AB104" s="7"/>
      <c r="AC104" s="7"/>
      <c r="AD104" s="7"/>
      <c r="AE104" s="7"/>
      <c r="AF104" s="7"/>
      <c r="AG104" s="7"/>
      <c r="AH104" s="7"/>
      <c r="AI104" s="51"/>
    </row>
    <row r="105" spans="2:35" ht="15" customHeight="1">
      <c r="B105" s="29" t="s">
        <v>141</v>
      </c>
      <c r="C105" s="30"/>
      <c r="D105" s="30"/>
      <c r="E105" s="30"/>
      <c r="F105" s="31"/>
      <c r="G105" s="34">
        <v>650</v>
      </c>
      <c r="H105" s="224">
        <v>699</v>
      </c>
      <c r="I105" s="225"/>
      <c r="J105" s="225"/>
      <c r="K105" s="225"/>
      <c r="L105" s="226"/>
      <c r="M105" s="224">
        <v>663</v>
      </c>
      <c r="N105" s="225"/>
      <c r="O105" s="225"/>
      <c r="P105" s="225"/>
      <c r="Q105" s="226"/>
      <c r="S105" s="7"/>
      <c r="T105" s="7"/>
      <c r="U105" s="7"/>
      <c r="V105" s="7"/>
      <c r="W105" s="7"/>
      <c r="X105" s="7"/>
      <c r="Y105" s="126"/>
      <c r="Z105" s="7"/>
      <c r="AA105" s="126"/>
      <c r="AB105" s="7"/>
      <c r="AC105" s="7"/>
      <c r="AD105" s="7"/>
      <c r="AE105" s="7"/>
      <c r="AF105" s="126"/>
      <c r="AG105" s="7"/>
      <c r="AH105" s="7"/>
      <c r="AI105" s="51"/>
    </row>
    <row r="106" spans="2:35" ht="15" customHeight="1">
      <c r="B106" s="29" t="s">
        <v>143</v>
      </c>
      <c r="C106" s="30"/>
      <c r="D106" s="30"/>
      <c r="E106" s="30"/>
      <c r="F106" s="31"/>
      <c r="G106" s="34">
        <v>660</v>
      </c>
      <c r="H106" s="224">
        <v>0</v>
      </c>
      <c r="I106" s="225"/>
      <c r="J106" s="225"/>
      <c r="K106" s="225"/>
      <c r="L106" s="226"/>
      <c r="M106" s="224">
        <v>0</v>
      </c>
      <c r="N106" s="225"/>
      <c r="O106" s="225"/>
      <c r="P106" s="225"/>
      <c r="Q106" s="226"/>
      <c r="S106" s="7"/>
      <c r="T106" s="7"/>
      <c r="U106" s="7"/>
      <c r="V106" s="7"/>
      <c r="W106" s="7"/>
      <c r="X106" s="7"/>
      <c r="Y106" s="7"/>
      <c r="Z106" s="7"/>
      <c r="AA106" s="7"/>
      <c r="AB106" s="7"/>
      <c r="AC106" s="7"/>
      <c r="AD106" s="7"/>
      <c r="AE106" s="7"/>
      <c r="AF106" s="7"/>
      <c r="AG106" s="7"/>
      <c r="AH106" s="7"/>
      <c r="AI106" s="51"/>
    </row>
    <row r="107" spans="2:35" ht="15" customHeight="1">
      <c r="B107" s="29" t="s">
        <v>162</v>
      </c>
      <c r="C107" s="30"/>
      <c r="D107" s="30"/>
      <c r="E107" s="30"/>
      <c r="F107" s="31"/>
      <c r="G107" s="34">
        <v>670</v>
      </c>
      <c r="H107" s="224">
        <v>0</v>
      </c>
      <c r="I107" s="225"/>
      <c r="J107" s="225"/>
      <c r="K107" s="225"/>
      <c r="L107" s="226"/>
      <c r="M107" s="224">
        <v>0</v>
      </c>
      <c r="N107" s="225"/>
      <c r="O107" s="225"/>
      <c r="P107" s="225"/>
      <c r="Q107" s="226"/>
      <c r="S107" s="9"/>
      <c r="T107" s="9"/>
      <c r="U107" s="7"/>
      <c r="V107" s="7"/>
      <c r="W107" s="7"/>
      <c r="X107" s="7"/>
      <c r="Y107" s="126"/>
      <c r="Z107" s="7"/>
      <c r="AA107" s="7"/>
      <c r="AB107" s="7"/>
      <c r="AC107" s="7"/>
      <c r="AD107" s="7"/>
      <c r="AE107" s="7"/>
      <c r="AF107" s="7"/>
      <c r="AG107" s="7"/>
      <c r="AH107" s="7"/>
      <c r="AI107" s="51"/>
    </row>
    <row r="108" spans="2:35" ht="15" customHeight="1">
      <c r="B108" s="94" t="s">
        <v>163</v>
      </c>
      <c r="C108" s="95"/>
      <c r="D108" s="96"/>
      <c r="E108" s="97"/>
      <c r="F108" s="97"/>
      <c r="G108" s="83">
        <v>690</v>
      </c>
      <c r="H108" s="227">
        <f>SUM(H92:L94,H104:L107)</f>
        <v>10935</v>
      </c>
      <c r="I108" s="228"/>
      <c r="J108" s="228"/>
      <c r="K108" s="228"/>
      <c r="L108" s="229"/>
      <c r="M108" s="227">
        <f>SUM(M92:Q94,M104:Q107)</f>
        <v>7535</v>
      </c>
      <c r="N108" s="228"/>
      <c r="O108" s="228"/>
      <c r="P108" s="228"/>
      <c r="Q108" s="229"/>
      <c r="S108" s="7"/>
      <c r="T108" s="7"/>
      <c r="U108" s="7"/>
      <c r="V108" s="7"/>
      <c r="W108" s="7"/>
      <c r="X108" s="7"/>
      <c r="Y108" s="7"/>
      <c r="Z108" s="7"/>
      <c r="AA108" s="7"/>
      <c r="AB108" s="7"/>
      <c r="AC108" s="7"/>
      <c r="AD108" s="7"/>
      <c r="AE108" s="7"/>
      <c r="AF108" s="7"/>
      <c r="AG108" s="7"/>
      <c r="AH108" s="7"/>
      <c r="AI108" s="51"/>
    </row>
    <row r="109" spans="2:35" ht="15" customHeight="1">
      <c r="B109" s="94" t="s">
        <v>102</v>
      </c>
      <c r="C109" s="95"/>
      <c r="D109" s="96"/>
      <c r="E109" s="97"/>
      <c r="F109" s="97"/>
      <c r="G109" s="83">
        <v>700</v>
      </c>
      <c r="H109" s="227">
        <f>H82+H90+H108</f>
        <v>91510</v>
      </c>
      <c r="I109" s="228"/>
      <c r="J109" s="228"/>
      <c r="K109" s="228"/>
      <c r="L109" s="229"/>
      <c r="M109" s="227">
        <f>M82+M90+M108</f>
        <v>86977</v>
      </c>
      <c r="N109" s="228"/>
      <c r="O109" s="228"/>
      <c r="P109" s="228"/>
      <c r="Q109" s="229"/>
      <c r="S109" s="7"/>
      <c r="T109" s="7"/>
      <c r="U109" s="7"/>
      <c r="V109" s="7"/>
      <c r="W109" s="7"/>
      <c r="X109" s="7"/>
      <c r="Y109" s="126"/>
      <c r="Z109" s="53"/>
      <c r="AA109" s="7"/>
      <c r="AB109" s="7"/>
      <c r="AC109" s="7"/>
      <c r="AD109" s="7"/>
      <c r="AE109" s="53"/>
      <c r="AF109" s="7"/>
      <c r="AG109" s="7"/>
      <c r="AH109" s="7"/>
      <c r="AI109" s="51"/>
    </row>
    <row r="110" spans="2:35" ht="15" customHeight="1">
      <c r="B110" s="29"/>
      <c r="C110" s="30"/>
      <c r="D110" s="30"/>
      <c r="E110" s="30"/>
      <c r="F110" s="31"/>
      <c r="G110" s="34"/>
      <c r="H110" s="33"/>
      <c r="I110" s="47"/>
      <c r="J110" s="47"/>
      <c r="K110" s="47"/>
      <c r="L110" s="48"/>
      <c r="M110" s="33"/>
      <c r="N110" s="47"/>
      <c r="O110" s="47"/>
      <c r="P110" s="47"/>
      <c r="Q110" s="48"/>
      <c r="S110" s="7"/>
      <c r="T110" s="7"/>
      <c r="U110" s="7"/>
      <c r="V110" s="7"/>
      <c r="W110" s="7"/>
      <c r="X110" s="7"/>
      <c r="Y110" s="126"/>
      <c r="Z110" s="7"/>
      <c r="AA110" s="7"/>
      <c r="AB110" s="7"/>
      <c r="AC110" s="7"/>
      <c r="AD110" s="7"/>
      <c r="AE110" s="7"/>
      <c r="AF110" s="7"/>
      <c r="AG110" s="7"/>
      <c r="AH110" s="7"/>
      <c r="AI110" s="51"/>
    </row>
    <row r="111" spans="2:35">
      <c r="B111" s="98"/>
      <c r="C111" s="98"/>
      <c r="D111" s="98"/>
      <c r="E111" s="98"/>
      <c r="F111" s="98"/>
      <c r="G111" s="98"/>
      <c r="H111" s="98"/>
      <c r="I111" s="98"/>
      <c r="J111" s="98"/>
      <c r="K111" s="98"/>
      <c r="L111" s="98"/>
      <c r="M111" s="98"/>
      <c r="N111" s="98"/>
      <c r="O111" s="98"/>
      <c r="P111" s="98"/>
      <c r="Q111" s="98"/>
      <c r="S111" s="7"/>
      <c r="T111" s="7"/>
      <c r="U111" s="7"/>
      <c r="V111" s="7"/>
      <c r="W111" s="7"/>
      <c r="X111" s="7"/>
      <c r="Y111" s="7"/>
      <c r="Z111" s="7"/>
      <c r="AA111" s="7"/>
      <c r="AB111" s="7"/>
      <c r="AC111" s="7"/>
      <c r="AD111" s="7"/>
      <c r="AE111" s="7"/>
      <c r="AF111" s="7"/>
      <c r="AG111" s="7"/>
      <c r="AH111" s="7"/>
      <c r="AI111" s="51"/>
    </row>
    <row r="112" spans="2:35">
      <c r="B112" s="98"/>
      <c r="C112" s="98"/>
      <c r="D112" s="98"/>
      <c r="E112" s="98"/>
      <c r="F112" s="98"/>
      <c r="G112" s="98"/>
      <c r="H112" s="98"/>
      <c r="I112" s="98"/>
      <c r="J112" s="98"/>
      <c r="K112" s="98"/>
      <c r="L112" s="98"/>
      <c r="M112" s="98"/>
      <c r="N112" s="98"/>
      <c r="O112" s="98"/>
      <c r="P112" s="98"/>
      <c r="Q112" s="98"/>
      <c r="S112" s="7"/>
      <c r="T112" s="7"/>
      <c r="U112" s="7"/>
      <c r="V112" s="7"/>
      <c r="W112" s="7"/>
      <c r="X112" s="7"/>
      <c r="Y112" s="7"/>
      <c r="Z112" s="7"/>
      <c r="AA112" s="7"/>
      <c r="AB112" s="7"/>
      <c r="AC112" s="7"/>
      <c r="AD112" s="7"/>
      <c r="AE112" s="7"/>
      <c r="AF112" s="7"/>
      <c r="AG112" s="7"/>
      <c r="AH112" s="7"/>
      <c r="AI112" s="51"/>
    </row>
    <row r="113" spans="2:37" ht="15" customHeight="1">
      <c r="B113" s="403" t="s">
        <v>164</v>
      </c>
      <c r="C113" s="403"/>
      <c r="D113" s="403"/>
      <c r="E113" s="403"/>
      <c r="F113" s="403"/>
      <c r="G113" s="403"/>
      <c r="H113" s="403"/>
      <c r="I113" s="403"/>
      <c r="J113" s="403"/>
      <c r="K113" s="403"/>
      <c r="L113" s="403"/>
      <c r="M113" s="403"/>
      <c r="N113" s="403"/>
      <c r="O113" s="403"/>
      <c r="P113" s="403"/>
      <c r="Q113" s="403"/>
      <c r="R113" s="403"/>
      <c r="S113" s="403"/>
      <c r="T113" s="7"/>
      <c r="U113" s="119" t="s">
        <v>165</v>
      </c>
      <c r="V113" s="120"/>
      <c r="W113" s="120"/>
      <c r="X113" s="120"/>
      <c r="Y113" s="7"/>
      <c r="Z113" s="7"/>
      <c r="AA113" s="7"/>
      <c r="AB113" s="7"/>
      <c r="AC113" s="7"/>
      <c r="AD113" s="7"/>
      <c r="AE113" s="7"/>
      <c r="AF113" s="7"/>
      <c r="AG113" s="7"/>
      <c r="AH113" s="7"/>
      <c r="AI113" s="51"/>
    </row>
    <row r="114" spans="2:37" ht="111" customHeight="1">
      <c r="B114" s="99" t="s">
        <v>28</v>
      </c>
      <c r="C114" s="99" t="s">
        <v>166</v>
      </c>
      <c r="D114" s="404" t="s">
        <v>167</v>
      </c>
      <c r="E114" s="404"/>
      <c r="F114" s="405" t="s">
        <v>168</v>
      </c>
      <c r="G114" s="405"/>
      <c r="H114" s="405" t="s">
        <v>169</v>
      </c>
      <c r="I114" s="405"/>
      <c r="J114" s="404" t="s">
        <v>170</v>
      </c>
      <c r="K114" s="404"/>
      <c r="L114" s="404" t="s">
        <v>171</v>
      </c>
      <c r="M114" s="404"/>
      <c r="N114" s="406" t="s">
        <v>172</v>
      </c>
      <c r="O114" s="407"/>
      <c r="P114" s="404" t="s">
        <v>173</v>
      </c>
      <c r="Q114" s="404"/>
      <c r="R114" s="404" t="s">
        <v>174</v>
      </c>
      <c r="S114" s="404"/>
      <c r="T114" s="7"/>
      <c r="U114" s="250" t="s">
        <v>28</v>
      </c>
      <c r="V114" s="251"/>
      <c r="W114" s="251"/>
      <c r="X114" s="251"/>
      <c r="Y114" s="252"/>
      <c r="Z114" s="256" t="s">
        <v>29</v>
      </c>
      <c r="AA114" s="257"/>
      <c r="AB114" s="127" t="s">
        <v>175</v>
      </c>
      <c r="AC114" s="390" t="e">
        <f>#REF!</f>
        <v>#REF!</v>
      </c>
      <c r="AD114" s="390"/>
      <c r="AE114" s="391" t="s">
        <v>176</v>
      </c>
      <c r="AF114" s="392"/>
      <c r="AG114" s="127" t="s">
        <v>175</v>
      </c>
      <c r="AH114" s="390" t="e">
        <f>#REF!</f>
        <v>#REF!</v>
      </c>
      <c r="AI114" s="390"/>
      <c r="AJ114" s="391" t="s">
        <v>176</v>
      </c>
      <c r="AK114" s="393"/>
    </row>
    <row r="115" spans="2:37" ht="15" customHeight="1">
      <c r="B115" s="100">
        <v>1</v>
      </c>
      <c r="C115" s="100">
        <v>2</v>
      </c>
      <c r="D115" s="394">
        <v>3</v>
      </c>
      <c r="E115" s="394"/>
      <c r="F115" s="394">
        <v>4</v>
      </c>
      <c r="G115" s="394"/>
      <c r="H115" s="394">
        <v>5</v>
      </c>
      <c r="I115" s="394"/>
      <c r="J115" s="394">
        <v>6</v>
      </c>
      <c r="K115" s="394"/>
      <c r="L115" s="394">
        <v>7</v>
      </c>
      <c r="M115" s="394"/>
      <c r="N115" s="394">
        <v>8</v>
      </c>
      <c r="O115" s="394"/>
      <c r="P115" s="394">
        <v>9</v>
      </c>
      <c r="Q115" s="394"/>
      <c r="R115" s="394">
        <v>10</v>
      </c>
      <c r="S115" s="394"/>
      <c r="T115" s="7"/>
      <c r="U115" s="253"/>
      <c r="V115" s="254"/>
      <c r="W115" s="254"/>
      <c r="X115" s="254"/>
      <c r="Y115" s="255"/>
      <c r="Z115" s="258"/>
      <c r="AA115" s="259"/>
      <c r="AB115" s="395" t="s">
        <v>361</v>
      </c>
      <c r="AC115" s="396"/>
      <c r="AD115" s="396"/>
      <c r="AE115" s="396"/>
      <c r="AF115" s="396"/>
      <c r="AG115" s="395" t="s">
        <v>177</v>
      </c>
      <c r="AH115" s="397"/>
      <c r="AI115" s="397"/>
      <c r="AJ115" s="397"/>
      <c r="AK115" s="397"/>
    </row>
    <row r="116" spans="2:37">
      <c r="B116" s="101" t="s">
        <v>248</v>
      </c>
      <c r="C116" s="102" t="s">
        <v>32</v>
      </c>
      <c r="D116" s="332">
        <v>77525</v>
      </c>
      <c r="E116" s="333"/>
      <c r="F116" s="321">
        <v>0</v>
      </c>
      <c r="G116" s="321"/>
      <c r="H116" s="336">
        <v>0</v>
      </c>
      <c r="I116" s="337"/>
      <c r="J116" s="332">
        <v>42</v>
      </c>
      <c r="K116" s="333"/>
      <c r="L116" s="332">
        <v>9531</v>
      </c>
      <c r="M116" s="333"/>
      <c r="N116" s="332">
        <v>-11814</v>
      </c>
      <c r="O116" s="333"/>
      <c r="P116" s="332">
        <v>0</v>
      </c>
      <c r="Q116" s="333"/>
      <c r="R116" s="332">
        <f>SUM(D116,J116:Q116)-F116-H116</f>
        <v>75284</v>
      </c>
      <c r="S116" s="333"/>
      <c r="T116" s="7"/>
      <c r="U116" s="398">
        <v>1</v>
      </c>
      <c r="V116" s="399"/>
      <c r="W116" s="399"/>
      <c r="X116" s="399"/>
      <c r="Y116" s="400"/>
      <c r="Z116" s="401">
        <v>2</v>
      </c>
      <c r="AA116" s="402"/>
      <c r="AB116" s="398">
        <v>3</v>
      </c>
      <c r="AC116" s="399"/>
      <c r="AD116" s="399"/>
      <c r="AE116" s="399"/>
      <c r="AF116" s="400"/>
      <c r="AG116" s="398">
        <v>4</v>
      </c>
      <c r="AH116" s="399">
        <v>4</v>
      </c>
      <c r="AI116" s="399"/>
      <c r="AJ116" s="399"/>
      <c r="AK116" s="400"/>
    </row>
    <row r="117" spans="2:37" ht="27.75">
      <c r="B117" s="103" t="s">
        <v>178</v>
      </c>
      <c r="C117" s="104" t="s">
        <v>37</v>
      </c>
      <c r="D117" s="322">
        <v>0</v>
      </c>
      <c r="E117" s="323"/>
      <c r="F117" s="320">
        <v>0</v>
      </c>
      <c r="G117" s="320"/>
      <c r="H117" s="322">
        <v>0</v>
      </c>
      <c r="I117" s="323"/>
      <c r="J117" s="322">
        <v>0</v>
      </c>
      <c r="K117" s="323"/>
      <c r="L117" s="322">
        <v>0</v>
      </c>
      <c r="M117" s="323"/>
      <c r="N117" s="322">
        <v>0</v>
      </c>
      <c r="O117" s="323"/>
      <c r="P117" s="322">
        <v>0</v>
      </c>
      <c r="Q117" s="323"/>
      <c r="R117" s="332">
        <f>SUM(D117:Q117)</f>
        <v>0</v>
      </c>
      <c r="S117" s="333"/>
      <c r="T117" s="7"/>
      <c r="U117" s="374" t="s">
        <v>179</v>
      </c>
      <c r="V117" s="375"/>
      <c r="W117" s="375"/>
      <c r="X117" s="375"/>
      <c r="Y117" s="375"/>
      <c r="Z117" s="375"/>
      <c r="AA117" s="375"/>
      <c r="AB117" s="375"/>
      <c r="AC117" s="375"/>
      <c r="AD117" s="375"/>
      <c r="AE117" s="375"/>
      <c r="AF117" s="375"/>
      <c r="AG117" s="382"/>
      <c r="AH117" s="382"/>
      <c r="AI117" s="382"/>
      <c r="AJ117" s="382"/>
      <c r="AK117" s="383"/>
    </row>
    <row r="118" spans="2:37" ht="27.75">
      <c r="B118" s="103" t="s">
        <v>180</v>
      </c>
      <c r="C118" s="104" t="s">
        <v>39</v>
      </c>
      <c r="D118" s="322">
        <v>0</v>
      </c>
      <c r="E118" s="323"/>
      <c r="F118" s="320">
        <v>0</v>
      </c>
      <c r="G118" s="320"/>
      <c r="H118" s="322">
        <v>0</v>
      </c>
      <c r="I118" s="323"/>
      <c r="J118" s="322">
        <v>0</v>
      </c>
      <c r="K118" s="323"/>
      <c r="L118" s="322">
        <v>0</v>
      </c>
      <c r="M118" s="323"/>
      <c r="N118" s="322">
        <v>-1</v>
      </c>
      <c r="O118" s="323"/>
      <c r="P118" s="322">
        <v>0</v>
      </c>
      <c r="Q118" s="323"/>
      <c r="R118" s="332">
        <f>SUM(D118:Q118)</f>
        <v>-1</v>
      </c>
      <c r="S118" s="333"/>
      <c r="T118" s="7"/>
      <c r="U118" s="384" t="s">
        <v>181</v>
      </c>
      <c r="V118" s="385"/>
      <c r="W118" s="385"/>
      <c r="X118" s="385"/>
      <c r="Y118" s="386"/>
      <c r="Z118" s="358" t="s">
        <v>37</v>
      </c>
      <c r="AA118" s="359"/>
      <c r="AB118" s="387">
        <v>23109</v>
      </c>
      <c r="AC118" s="388"/>
      <c r="AD118" s="388"/>
      <c r="AE118" s="388"/>
      <c r="AF118" s="389"/>
      <c r="AG118" s="387">
        <v>50611</v>
      </c>
      <c r="AH118" s="388"/>
      <c r="AI118" s="388"/>
      <c r="AJ118" s="388"/>
      <c r="AK118" s="389"/>
    </row>
    <row r="119" spans="2:37" ht="27.75">
      <c r="B119" s="103" t="s">
        <v>257</v>
      </c>
      <c r="C119" s="104" t="s">
        <v>41</v>
      </c>
      <c r="D119" s="322">
        <f>D116+D117+D118</f>
        <v>77525</v>
      </c>
      <c r="E119" s="323"/>
      <c r="F119" s="321">
        <f>F116+F117+F118</f>
        <v>0</v>
      </c>
      <c r="G119" s="321"/>
      <c r="H119" s="334">
        <f>H116+H117+H118</f>
        <v>0</v>
      </c>
      <c r="I119" s="335"/>
      <c r="J119" s="322">
        <f>J116+J117+J118</f>
        <v>42</v>
      </c>
      <c r="K119" s="323"/>
      <c r="L119" s="322">
        <f>L116+L117+L118</f>
        <v>9531</v>
      </c>
      <c r="M119" s="323"/>
      <c r="N119" s="322">
        <f>N116+N117+N118</f>
        <v>-11815</v>
      </c>
      <c r="O119" s="323"/>
      <c r="P119" s="322">
        <f>P116+P117+P118</f>
        <v>0</v>
      </c>
      <c r="Q119" s="323"/>
      <c r="R119" s="332">
        <f>SUM(D119,J119:Q119)-F119-H119</f>
        <v>75283</v>
      </c>
      <c r="S119" s="333"/>
      <c r="T119" s="7"/>
      <c r="U119" s="356" t="s">
        <v>182</v>
      </c>
      <c r="V119" s="357"/>
      <c r="W119" s="357"/>
      <c r="X119" s="357"/>
      <c r="Y119" s="376"/>
      <c r="Z119" s="358"/>
      <c r="AA119" s="359"/>
      <c r="AB119" s="378"/>
      <c r="AC119" s="372"/>
      <c r="AD119" s="372"/>
      <c r="AE119" s="372"/>
      <c r="AF119" s="373"/>
      <c r="AG119" s="372"/>
      <c r="AH119" s="372"/>
      <c r="AI119" s="372"/>
      <c r="AJ119" s="372"/>
      <c r="AK119" s="373"/>
    </row>
    <row r="120" spans="2:37">
      <c r="B120" s="101" t="s">
        <v>365</v>
      </c>
      <c r="C120" s="105"/>
      <c r="D120" s="332"/>
      <c r="E120" s="333"/>
      <c r="F120" s="320"/>
      <c r="G120" s="320"/>
      <c r="H120" s="332"/>
      <c r="I120" s="333"/>
      <c r="J120" s="332"/>
      <c r="K120" s="333"/>
      <c r="L120" s="332"/>
      <c r="M120" s="333"/>
      <c r="N120" s="332"/>
      <c r="O120" s="333"/>
      <c r="P120" s="332"/>
      <c r="Q120" s="381"/>
      <c r="R120" s="332"/>
      <c r="S120" s="333"/>
      <c r="T120" s="7"/>
      <c r="U120" s="340" t="s">
        <v>183</v>
      </c>
      <c r="V120" s="341"/>
      <c r="W120" s="341"/>
      <c r="X120" s="341"/>
      <c r="Y120" s="342"/>
      <c r="Z120" s="354" t="s">
        <v>184</v>
      </c>
      <c r="AA120" s="355"/>
      <c r="AB120" s="345">
        <v>23109</v>
      </c>
      <c r="AC120" s="346"/>
      <c r="AD120" s="346"/>
      <c r="AE120" s="346"/>
      <c r="AF120" s="347"/>
      <c r="AG120" s="346">
        <v>50611</v>
      </c>
      <c r="AH120" s="346"/>
      <c r="AI120" s="346"/>
      <c r="AJ120" s="346"/>
      <c r="AK120" s="347"/>
    </row>
    <row r="121" spans="2:37" ht="27.75">
      <c r="B121" s="106" t="s">
        <v>185</v>
      </c>
      <c r="C121" s="107" t="s">
        <v>44</v>
      </c>
      <c r="D121" s="362"/>
      <c r="E121" s="363"/>
      <c r="F121" s="320">
        <f>SUM(F123:G131)</f>
        <v>0</v>
      </c>
      <c r="G121" s="320"/>
      <c r="H121" s="362">
        <f>SUM(H123:I131)</f>
        <v>0</v>
      </c>
      <c r="I121" s="363"/>
      <c r="J121" s="362">
        <f>SUM(J123:K131)</f>
        <v>0</v>
      </c>
      <c r="K121" s="363"/>
      <c r="L121" s="362">
        <v>1023</v>
      </c>
      <c r="M121" s="363"/>
      <c r="N121" s="362">
        <v>3349</v>
      </c>
      <c r="O121" s="363"/>
      <c r="P121" s="362">
        <f>SUM(P123:Q131)</f>
        <v>0</v>
      </c>
      <c r="Q121" s="363"/>
      <c r="R121" s="362">
        <f>SUM(D121:Q121)</f>
        <v>4372</v>
      </c>
      <c r="S121" s="363"/>
      <c r="T121" s="7"/>
      <c r="U121" s="340" t="s">
        <v>186</v>
      </c>
      <c r="V121" s="341"/>
      <c r="W121" s="341"/>
      <c r="X121" s="341"/>
      <c r="Y121" s="342"/>
      <c r="Z121" s="354" t="s">
        <v>187</v>
      </c>
      <c r="AA121" s="355"/>
      <c r="AB121" s="345">
        <v>0</v>
      </c>
      <c r="AC121" s="346"/>
      <c r="AD121" s="346"/>
      <c r="AE121" s="346"/>
      <c r="AF121" s="347"/>
      <c r="AG121" s="345">
        <v>0</v>
      </c>
      <c r="AH121" s="346"/>
      <c r="AI121" s="346"/>
      <c r="AJ121" s="346"/>
      <c r="AK121" s="347"/>
    </row>
    <row r="122" spans="2:37">
      <c r="B122" s="101" t="s">
        <v>182</v>
      </c>
      <c r="C122" s="105"/>
      <c r="D122" s="332"/>
      <c r="E122" s="333"/>
      <c r="F122" s="320"/>
      <c r="G122" s="320"/>
      <c r="H122" s="332"/>
      <c r="I122" s="333"/>
      <c r="J122" s="332"/>
      <c r="K122" s="333"/>
      <c r="L122" s="332"/>
      <c r="M122" s="333"/>
      <c r="N122" s="332"/>
      <c r="O122" s="333"/>
      <c r="P122" s="332"/>
      <c r="Q122" s="333"/>
      <c r="R122" s="379"/>
      <c r="S122" s="380"/>
      <c r="T122" s="7"/>
      <c r="U122" s="340" t="s">
        <v>188</v>
      </c>
      <c r="V122" s="341"/>
      <c r="W122" s="341"/>
      <c r="X122" s="341"/>
      <c r="Y122" s="342"/>
      <c r="Z122" s="343" t="s">
        <v>189</v>
      </c>
      <c r="AA122" s="344"/>
      <c r="AB122" s="345">
        <v>0</v>
      </c>
      <c r="AC122" s="346"/>
      <c r="AD122" s="346"/>
      <c r="AE122" s="346"/>
      <c r="AF122" s="347"/>
      <c r="AG122" s="345">
        <v>0</v>
      </c>
      <c r="AH122" s="346"/>
      <c r="AI122" s="346"/>
      <c r="AJ122" s="346"/>
      <c r="AK122" s="347"/>
    </row>
    <row r="123" spans="2:37">
      <c r="B123" s="106" t="s">
        <v>190</v>
      </c>
      <c r="C123" s="107" t="s">
        <v>191</v>
      </c>
      <c r="D123" s="362">
        <v>0</v>
      </c>
      <c r="E123" s="363"/>
      <c r="F123" s="320">
        <v>0</v>
      </c>
      <c r="G123" s="320"/>
      <c r="H123" s="362">
        <v>0</v>
      </c>
      <c r="I123" s="363"/>
      <c r="J123" s="362">
        <v>0</v>
      </c>
      <c r="K123" s="363"/>
      <c r="L123" s="362">
        <v>0</v>
      </c>
      <c r="M123" s="363"/>
      <c r="N123" s="362">
        <v>3349</v>
      </c>
      <c r="O123" s="363"/>
      <c r="P123" s="362">
        <v>0</v>
      </c>
      <c r="Q123" s="363"/>
      <c r="R123" s="362">
        <f>SUM(D123:Q123)</f>
        <v>3349</v>
      </c>
      <c r="S123" s="363"/>
      <c r="T123" s="7"/>
      <c r="U123" s="340" t="s">
        <v>192</v>
      </c>
      <c r="V123" s="341"/>
      <c r="W123" s="341"/>
      <c r="X123" s="341"/>
      <c r="Y123" s="342"/>
      <c r="Z123" s="343" t="s">
        <v>193</v>
      </c>
      <c r="AA123" s="344"/>
      <c r="AB123" s="345">
        <v>0</v>
      </c>
      <c r="AC123" s="346"/>
      <c r="AD123" s="346"/>
      <c r="AE123" s="346"/>
      <c r="AF123" s="347"/>
      <c r="AG123" s="345">
        <v>0</v>
      </c>
      <c r="AH123" s="346"/>
      <c r="AI123" s="346"/>
      <c r="AJ123" s="346"/>
      <c r="AK123" s="347"/>
    </row>
    <row r="124" spans="2:37">
      <c r="B124" s="108" t="s">
        <v>194</v>
      </c>
      <c r="C124" s="104" t="s">
        <v>195</v>
      </c>
      <c r="D124" s="362">
        <v>0</v>
      </c>
      <c r="E124" s="363"/>
      <c r="F124" s="320">
        <v>0</v>
      </c>
      <c r="G124" s="320"/>
      <c r="H124" s="362">
        <v>0</v>
      </c>
      <c r="I124" s="363"/>
      <c r="J124" s="362">
        <v>0</v>
      </c>
      <c r="K124" s="363"/>
      <c r="L124" s="362">
        <v>1023</v>
      </c>
      <c r="M124" s="363"/>
      <c r="N124" s="362">
        <v>0</v>
      </c>
      <c r="O124" s="363"/>
      <c r="P124" s="362">
        <v>0</v>
      </c>
      <c r="Q124" s="363"/>
      <c r="R124" s="332">
        <f>SUM(D124:Q124)</f>
        <v>1023</v>
      </c>
      <c r="S124" s="333"/>
      <c r="T124" s="7"/>
      <c r="U124" s="340" t="s">
        <v>196</v>
      </c>
      <c r="V124" s="341"/>
      <c r="W124" s="341"/>
      <c r="X124" s="341"/>
      <c r="Y124" s="342"/>
      <c r="Z124" s="343" t="s">
        <v>39</v>
      </c>
      <c r="AA124" s="344"/>
      <c r="AB124" s="351">
        <v>22459</v>
      </c>
      <c r="AC124" s="352"/>
      <c r="AD124" s="352"/>
      <c r="AE124" s="352"/>
      <c r="AF124" s="353"/>
      <c r="AG124" s="351">
        <v>52103</v>
      </c>
      <c r="AH124" s="352"/>
      <c r="AI124" s="352"/>
      <c r="AJ124" s="352"/>
      <c r="AK124" s="353"/>
    </row>
    <row r="125" spans="2:37" ht="41.25">
      <c r="B125" s="108" t="s">
        <v>197</v>
      </c>
      <c r="C125" s="104" t="s">
        <v>198</v>
      </c>
      <c r="D125" s="322">
        <v>0</v>
      </c>
      <c r="E125" s="323"/>
      <c r="F125" s="320">
        <v>0</v>
      </c>
      <c r="G125" s="320"/>
      <c r="H125" s="322">
        <v>0</v>
      </c>
      <c r="I125" s="323"/>
      <c r="J125" s="322">
        <v>0</v>
      </c>
      <c r="K125" s="323"/>
      <c r="L125" s="322">
        <v>0</v>
      </c>
      <c r="M125" s="323"/>
      <c r="N125" s="322">
        <v>0</v>
      </c>
      <c r="O125" s="323"/>
      <c r="P125" s="322">
        <v>0</v>
      </c>
      <c r="Q125" s="323"/>
      <c r="R125" s="332">
        <f t="shared" ref="R125:R132" si="0">SUM(D125:Q125)</f>
        <v>0</v>
      </c>
      <c r="S125" s="333"/>
      <c r="T125" s="7"/>
      <c r="U125" s="356" t="s">
        <v>182</v>
      </c>
      <c r="V125" s="357"/>
      <c r="W125" s="357"/>
      <c r="X125" s="357"/>
      <c r="Y125" s="376"/>
      <c r="Z125" s="358"/>
      <c r="AA125" s="359"/>
      <c r="AB125" s="377"/>
      <c r="AC125" s="360"/>
      <c r="AD125" s="360"/>
      <c r="AE125" s="360"/>
      <c r="AF125" s="361"/>
      <c r="AG125" s="360"/>
      <c r="AH125" s="360"/>
      <c r="AI125" s="360"/>
      <c r="AJ125" s="360"/>
      <c r="AK125" s="361"/>
    </row>
    <row r="126" spans="2:37">
      <c r="B126" s="108" t="s">
        <v>199</v>
      </c>
      <c r="C126" s="104" t="s">
        <v>200</v>
      </c>
      <c r="D126" s="322"/>
      <c r="E126" s="323"/>
      <c r="F126" s="320">
        <v>0</v>
      </c>
      <c r="G126" s="320"/>
      <c r="H126" s="322">
        <v>0</v>
      </c>
      <c r="I126" s="323"/>
      <c r="J126" s="322">
        <v>0</v>
      </c>
      <c r="K126" s="323"/>
      <c r="L126" s="322">
        <v>0</v>
      </c>
      <c r="M126" s="323"/>
      <c r="N126" s="322">
        <v>0</v>
      </c>
      <c r="O126" s="323"/>
      <c r="P126" s="322">
        <v>0</v>
      </c>
      <c r="Q126" s="323"/>
      <c r="R126" s="332">
        <f t="shared" si="0"/>
        <v>0</v>
      </c>
      <c r="S126" s="333"/>
      <c r="T126" s="7"/>
      <c r="U126" s="340" t="s">
        <v>201</v>
      </c>
      <c r="V126" s="341"/>
      <c r="W126" s="341"/>
      <c r="X126" s="341"/>
      <c r="Y126" s="342"/>
      <c r="Z126" s="354" t="s">
        <v>202</v>
      </c>
      <c r="AA126" s="355"/>
      <c r="AB126" s="351">
        <v>11056</v>
      </c>
      <c r="AC126" s="352"/>
      <c r="AD126" s="352"/>
      <c r="AE126" s="352"/>
      <c r="AF126" s="353"/>
      <c r="AG126" s="351">
        <v>39067</v>
      </c>
      <c r="AH126" s="352"/>
      <c r="AI126" s="352"/>
      <c r="AJ126" s="352"/>
      <c r="AK126" s="353"/>
    </row>
    <row r="127" spans="2:37" ht="27.75">
      <c r="B127" s="108" t="s">
        <v>203</v>
      </c>
      <c r="C127" s="104" t="s">
        <v>204</v>
      </c>
      <c r="D127" s="322">
        <v>0</v>
      </c>
      <c r="E127" s="323"/>
      <c r="F127" s="320">
        <v>0</v>
      </c>
      <c r="G127" s="320"/>
      <c r="H127" s="322">
        <v>0</v>
      </c>
      <c r="I127" s="323"/>
      <c r="J127" s="322">
        <v>0</v>
      </c>
      <c r="K127" s="323"/>
      <c r="L127" s="322">
        <v>0</v>
      </c>
      <c r="M127" s="323"/>
      <c r="N127" s="322">
        <v>0</v>
      </c>
      <c r="O127" s="323"/>
      <c r="P127" s="322">
        <v>0</v>
      </c>
      <c r="Q127" s="323"/>
      <c r="R127" s="332">
        <f t="shared" si="0"/>
        <v>0</v>
      </c>
      <c r="S127" s="333"/>
      <c r="T127" s="7"/>
      <c r="U127" s="340" t="s">
        <v>205</v>
      </c>
      <c r="V127" s="341"/>
      <c r="W127" s="341"/>
      <c r="X127" s="341"/>
      <c r="Y127" s="342"/>
      <c r="Z127" s="343" t="s">
        <v>206</v>
      </c>
      <c r="AA127" s="344"/>
      <c r="AB127" s="351">
        <v>4505</v>
      </c>
      <c r="AC127" s="352"/>
      <c r="AD127" s="352"/>
      <c r="AE127" s="352"/>
      <c r="AF127" s="353"/>
      <c r="AG127" s="351">
        <v>4734</v>
      </c>
      <c r="AH127" s="352"/>
      <c r="AI127" s="352"/>
      <c r="AJ127" s="352"/>
      <c r="AK127" s="353"/>
    </row>
    <row r="128" spans="2:37" ht="27.75">
      <c r="B128" s="108" t="s">
        <v>207</v>
      </c>
      <c r="C128" s="104" t="s">
        <v>208</v>
      </c>
      <c r="D128" s="322">
        <v>0</v>
      </c>
      <c r="E128" s="323"/>
      <c r="F128" s="320">
        <v>0</v>
      </c>
      <c r="G128" s="320"/>
      <c r="H128" s="322">
        <v>0</v>
      </c>
      <c r="I128" s="323"/>
      <c r="J128" s="322">
        <v>0</v>
      </c>
      <c r="K128" s="323"/>
      <c r="L128" s="322">
        <v>0</v>
      </c>
      <c r="M128" s="323"/>
      <c r="N128" s="322">
        <v>0</v>
      </c>
      <c r="O128" s="323"/>
      <c r="P128" s="322">
        <v>0</v>
      </c>
      <c r="Q128" s="323"/>
      <c r="R128" s="332">
        <f t="shared" si="0"/>
        <v>0</v>
      </c>
      <c r="S128" s="333"/>
      <c r="T128" s="7"/>
      <c r="U128" s="340" t="s">
        <v>209</v>
      </c>
      <c r="V128" s="341"/>
      <c r="W128" s="341"/>
      <c r="X128" s="341"/>
      <c r="Y128" s="342"/>
      <c r="Z128" s="343" t="s">
        <v>210</v>
      </c>
      <c r="AA128" s="344"/>
      <c r="AB128" s="351">
        <v>5569</v>
      </c>
      <c r="AC128" s="352"/>
      <c r="AD128" s="352"/>
      <c r="AE128" s="352"/>
      <c r="AF128" s="353"/>
      <c r="AG128" s="351">
        <v>6585</v>
      </c>
      <c r="AH128" s="352"/>
      <c r="AI128" s="352"/>
      <c r="AJ128" s="352"/>
      <c r="AK128" s="353"/>
    </row>
    <row r="129" spans="2:37">
      <c r="B129" s="108" t="s">
        <v>211</v>
      </c>
      <c r="C129" s="104" t="s">
        <v>212</v>
      </c>
      <c r="D129" s="322">
        <v>0</v>
      </c>
      <c r="E129" s="323"/>
      <c r="F129" s="320">
        <v>0</v>
      </c>
      <c r="G129" s="320"/>
      <c r="H129" s="322">
        <v>0</v>
      </c>
      <c r="I129" s="323"/>
      <c r="J129" s="322">
        <v>0</v>
      </c>
      <c r="K129" s="323"/>
      <c r="L129" s="322">
        <v>0</v>
      </c>
      <c r="M129" s="323"/>
      <c r="N129" s="322">
        <v>0</v>
      </c>
      <c r="O129" s="323"/>
      <c r="P129" s="322">
        <v>0</v>
      </c>
      <c r="Q129" s="323"/>
      <c r="R129" s="332">
        <f t="shared" si="0"/>
        <v>0</v>
      </c>
      <c r="S129" s="333"/>
      <c r="T129" s="7"/>
      <c r="U129" s="340" t="s">
        <v>213</v>
      </c>
      <c r="V129" s="341"/>
      <c r="W129" s="341"/>
      <c r="X129" s="341"/>
      <c r="Y129" s="342"/>
      <c r="Z129" s="343" t="s">
        <v>214</v>
      </c>
      <c r="AA129" s="344"/>
      <c r="AB129" s="351">
        <v>1328</v>
      </c>
      <c r="AC129" s="352"/>
      <c r="AD129" s="352"/>
      <c r="AE129" s="352"/>
      <c r="AF129" s="353"/>
      <c r="AG129" s="351">
        <v>1717</v>
      </c>
      <c r="AH129" s="352"/>
      <c r="AI129" s="352"/>
      <c r="AJ129" s="352"/>
      <c r="AK129" s="353"/>
    </row>
    <row r="130" spans="2:37">
      <c r="B130" s="108" t="s">
        <v>215</v>
      </c>
      <c r="C130" s="104" t="s">
        <v>216</v>
      </c>
      <c r="D130" s="322">
        <v>0</v>
      </c>
      <c r="E130" s="323"/>
      <c r="F130" s="320">
        <v>0</v>
      </c>
      <c r="G130" s="320"/>
      <c r="H130" s="322">
        <v>0</v>
      </c>
      <c r="I130" s="323"/>
      <c r="J130" s="322">
        <v>0</v>
      </c>
      <c r="K130" s="323"/>
      <c r="L130" s="322">
        <v>0</v>
      </c>
      <c r="M130" s="323"/>
      <c r="N130" s="322">
        <v>0</v>
      </c>
      <c r="O130" s="323"/>
      <c r="P130" s="322">
        <v>0</v>
      </c>
      <c r="Q130" s="323"/>
      <c r="R130" s="332">
        <f t="shared" si="0"/>
        <v>0</v>
      </c>
      <c r="S130" s="333"/>
      <c r="T130" s="7"/>
      <c r="U130" s="340" t="s">
        <v>217</v>
      </c>
      <c r="V130" s="341"/>
      <c r="W130" s="341"/>
      <c r="X130" s="341"/>
      <c r="Y130" s="342"/>
      <c r="Z130" s="343" t="s">
        <v>41</v>
      </c>
      <c r="AA130" s="344"/>
      <c r="AB130" s="345">
        <v>651</v>
      </c>
      <c r="AC130" s="346"/>
      <c r="AD130" s="346"/>
      <c r="AE130" s="346"/>
      <c r="AF130" s="347"/>
      <c r="AG130" s="345">
        <v>-1492</v>
      </c>
      <c r="AH130" s="346"/>
      <c r="AI130" s="346"/>
      <c r="AJ130" s="346"/>
      <c r="AK130" s="347"/>
    </row>
    <row r="131" spans="2:37">
      <c r="B131" s="108" t="s">
        <v>215</v>
      </c>
      <c r="C131" s="104" t="s">
        <v>218</v>
      </c>
      <c r="D131" s="322">
        <v>0</v>
      </c>
      <c r="E131" s="323"/>
      <c r="F131" s="320">
        <v>0</v>
      </c>
      <c r="G131" s="320"/>
      <c r="H131" s="322">
        <v>0</v>
      </c>
      <c r="I131" s="323"/>
      <c r="J131" s="322">
        <v>0</v>
      </c>
      <c r="K131" s="323"/>
      <c r="L131" s="322">
        <v>0</v>
      </c>
      <c r="M131" s="323"/>
      <c r="N131" s="322">
        <v>0</v>
      </c>
      <c r="O131" s="323"/>
      <c r="P131" s="322">
        <v>0</v>
      </c>
      <c r="Q131" s="323"/>
      <c r="R131" s="332">
        <f t="shared" si="0"/>
        <v>0</v>
      </c>
      <c r="S131" s="333"/>
      <c r="T131" s="7"/>
      <c r="U131" s="374" t="s">
        <v>219</v>
      </c>
      <c r="V131" s="375"/>
      <c r="W131" s="375"/>
      <c r="X131" s="375"/>
      <c r="Y131" s="375"/>
      <c r="Z131" s="375"/>
      <c r="AA131" s="375"/>
      <c r="AB131" s="375"/>
      <c r="AC131" s="375"/>
      <c r="AD131" s="375"/>
      <c r="AE131" s="375"/>
      <c r="AF131" s="375"/>
      <c r="AG131" s="170"/>
      <c r="AH131" s="170"/>
      <c r="AI131" s="170"/>
      <c r="AJ131" s="170"/>
      <c r="AK131" s="171"/>
    </row>
    <row r="132" spans="2:37" ht="27.75">
      <c r="B132" s="103" t="s">
        <v>220</v>
      </c>
      <c r="C132" s="104" t="s">
        <v>47</v>
      </c>
      <c r="D132" s="334">
        <f>SUM(D134:E142)</f>
        <v>0</v>
      </c>
      <c r="E132" s="335"/>
      <c r="F132" s="321">
        <f>SUM(F134:G142)</f>
        <v>0</v>
      </c>
      <c r="G132" s="321"/>
      <c r="H132" s="334">
        <f>SUM(H134:I142)</f>
        <v>0</v>
      </c>
      <c r="I132" s="335"/>
      <c r="J132" s="334"/>
      <c r="K132" s="335"/>
      <c r="L132" s="334"/>
      <c r="M132" s="335"/>
      <c r="N132" s="334"/>
      <c r="O132" s="335"/>
      <c r="P132" s="334">
        <f>SUM(P134:Q142)</f>
        <v>0</v>
      </c>
      <c r="Q132" s="335"/>
      <c r="R132" s="336">
        <f t="shared" si="0"/>
        <v>0</v>
      </c>
      <c r="S132" s="337"/>
      <c r="T132" s="7"/>
      <c r="U132" s="340" t="s">
        <v>181</v>
      </c>
      <c r="V132" s="341"/>
      <c r="W132" s="341"/>
      <c r="X132" s="341"/>
      <c r="Y132" s="342"/>
      <c r="Z132" s="343" t="s">
        <v>44</v>
      </c>
      <c r="AA132" s="344"/>
      <c r="AB132" s="345">
        <v>196</v>
      </c>
      <c r="AC132" s="346"/>
      <c r="AD132" s="346"/>
      <c r="AE132" s="346"/>
      <c r="AF132" s="347"/>
      <c r="AG132" s="345">
        <v>191</v>
      </c>
      <c r="AH132" s="346"/>
      <c r="AI132" s="346"/>
      <c r="AJ132" s="346"/>
      <c r="AK132" s="347"/>
    </row>
    <row r="133" spans="2:37">
      <c r="B133" s="101" t="s">
        <v>182</v>
      </c>
      <c r="C133" s="102"/>
      <c r="D133" s="336"/>
      <c r="E133" s="337"/>
      <c r="F133" s="321"/>
      <c r="G133" s="321"/>
      <c r="H133" s="336"/>
      <c r="I133" s="337"/>
      <c r="J133" s="336"/>
      <c r="K133" s="337"/>
      <c r="L133" s="336"/>
      <c r="M133" s="337"/>
      <c r="N133" s="336"/>
      <c r="O133" s="337"/>
      <c r="P133" s="336"/>
      <c r="Q133" s="337"/>
      <c r="R133" s="336"/>
      <c r="S133" s="337"/>
      <c r="T133" s="7"/>
      <c r="U133" s="356" t="s">
        <v>182</v>
      </c>
      <c r="V133" s="357"/>
      <c r="W133" s="357"/>
      <c r="X133" s="357"/>
      <c r="Y133" s="376"/>
      <c r="Z133" s="358"/>
      <c r="AA133" s="359"/>
      <c r="AB133" s="378"/>
      <c r="AC133" s="372"/>
      <c r="AD133" s="372"/>
      <c r="AE133" s="372"/>
      <c r="AF133" s="373"/>
      <c r="AG133" s="372"/>
      <c r="AH133" s="372"/>
      <c r="AI133" s="372"/>
      <c r="AJ133" s="372"/>
      <c r="AK133" s="373"/>
    </row>
    <row r="134" spans="2:37">
      <c r="B134" s="106" t="s">
        <v>221</v>
      </c>
      <c r="C134" s="133" t="s">
        <v>222</v>
      </c>
      <c r="D134" s="338">
        <v>0</v>
      </c>
      <c r="E134" s="339"/>
      <c r="F134" s="321">
        <v>0</v>
      </c>
      <c r="G134" s="321"/>
      <c r="H134" s="338">
        <v>0</v>
      </c>
      <c r="I134" s="339"/>
      <c r="J134" s="338">
        <v>0</v>
      </c>
      <c r="K134" s="339"/>
      <c r="L134" s="338">
        <v>0</v>
      </c>
      <c r="M134" s="339"/>
      <c r="N134" s="338"/>
      <c r="O134" s="339"/>
      <c r="P134" s="338">
        <v>0</v>
      </c>
      <c r="Q134" s="339"/>
      <c r="R134" s="338">
        <f>SUM(D134:Q134)</f>
        <v>0</v>
      </c>
      <c r="S134" s="339"/>
      <c r="T134" s="7"/>
      <c r="U134" s="340" t="s">
        <v>223</v>
      </c>
      <c r="V134" s="341"/>
      <c r="W134" s="341"/>
      <c r="X134" s="341"/>
      <c r="Y134" s="342"/>
      <c r="Z134" s="354" t="s">
        <v>191</v>
      </c>
      <c r="AA134" s="355"/>
      <c r="AB134" s="345">
        <v>6</v>
      </c>
      <c r="AC134" s="346"/>
      <c r="AD134" s="346"/>
      <c r="AE134" s="346"/>
      <c r="AF134" s="347"/>
      <c r="AG134" s="345">
        <v>7</v>
      </c>
      <c r="AH134" s="346"/>
      <c r="AI134" s="346"/>
      <c r="AJ134" s="346"/>
      <c r="AK134" s="347"/>
    </row>
    <row r="135" spans="2:37">
      <c r="B135" s="108" t="s">
        <v>194</v>
      </c>
      <c r="C135" s="104" t="s">
        <v>224</v>
      </c>
      <c r="D135" s="334">
        <v>0</v>
      </c>
      <c r="E135" s="335"/>
      <c r="F135" s="321">
        <v>0</v>
      </c>
      <c r="G135" s="321"/>
      <c r="H135" s="334">
        <v>0</v>
      </c>
      <c r="I135" s="335"/>
      <c r="J135" s="334">
        <v>0</v>
      </c>
      <c r="K135" s="335"/>
      <c r="L135" s="334"/>
      <c r="M135" s="335"/>
      <c r="N135" s="334">
        <v>0</v>
      </c>
      <c r="O135" s="335"/>
      <c r="P135" s="334">
        <v>0</v>
      </c>
      <c r="Q135" s="335"/>
      <c r="R135" s="336">
        <f>SUM(D135:Q135)</f>
        <v>0</v>
      </c>
      <c r="S135" s="337"/>
      <c r="T135" s="7"/>
      <c r="U135" s="340" t="s">
        <v>225</v>
      </c>
      <c r="V135" s="341"/>
      <c r="W135" s="341"/>
      <c r="X135" s="341"/>
      <c r="Y135" s="342"/>
      <c r="Z135" s="343" t="s">
        <v>195</v>
      </c>
      <c r="AA135" s="344"/>
      <c r="AB135" s="345">
        <v>0</v>
      </c>
      <c r="AC135" s="346"/>
      <c r="AD135" s="346"/>
      <c r="AE135" s="346"/>
      <c r="AF135" s="347"/>
      <c r="AG135" s="345">
        <v>0</v>
      </c>
      <c r="AH135" s="346"/>
      <c r="AI135" s="346"/>
      <c r="AJ135" s="346"/>
      <c r="AK135" s="347"/>
    </row>
    <row r="136" spans="2:37" ht="41.25">
      <c r="B136" s="108" t="s">
        <v>226</v>
      </c>
      <c r="C136" s="104" t="s">
        <v>227</v>
      </c>
      <c r="D136" s="334">
        <v>0</v>
      </c>
      <c r="E136" s="335"/>
      <c r="F136" s="321">
        <v>0</v>
      </c>
      <c r="G136" s="321"/>
      <c r="H136" s="334">
        <v>0</v>
      </c>
      <c r="I136" s="335"/>
      <c r="J136" s="334">
        <v>0</v>
      </c>
      <c r="K136" s="335"/>
      <c r="L136" s="334">
        <v>0</v>
      </c>
      <c r="M136" s="335"/>
      <c r="N136" s="334">
        <v>0</v>
      </c>
      <c r="O136" s="335"/>
      <c r="P136" s="334">
        <v>0</v>
      </c>
      <c r="Q136" s="335"/>
      <c r="R136" s="336">
        <f t="shared" ref="R136:R150" si="1">SUM(D136:Q136)</f>
        <v>0</v>
      </c>
      <c r="S136" s="337"/>
      <c r="T136" s="7"/>
      <c r="U136" s="340" t="s">
        <v>228</v>
      </c>
      <c r="V136" s="341"/>
      <c r="W136" s="341"/>
      <c r="X136" s="341"/>
      <c r="Y136" s="342"/>
      <c r="Z136" s="343" t="s">
        <v>198</v>
      </c>
      <c r="AA136" s="344"/>
      <c r="AB136" s="345">
        <v>0</v>
      </c>
      <c r="AC136" s="346"/>
      <c r="AD136" s="346"/>
      <c r="AE136" s="346"/>
      <c r="AF136" s="347"/>
      <c r="AG136" s="345">
        <v>0</v>
      </c>
      <c r="AH136" s="346"/>
      <c r="AI136" s="346"/>
      <c r="AJ136" s="346"/>
      <c r="AK136" s="347"/>
    </row>
    <row r="137" spans="2:37" ht="27.75">
      <c r="B137" s="108" t="s">
        <v>229</v>
      </c>
      <c r="C137" s="104" t="s">
        <v>230</v>
      </c>
      <c r="D137" s="334">
        <v>0</v>
      </c>
      <c r="E137" s="335"/>
      <c r="F137" s="321">
        <v>0</v>
      </c>
      <c r="G137" s="321"/>
      <c r="H137" s="334">
        <v>0</v>
      </c>
      <c r="I137" s="335"/>
      <c r="J137" s="334">
        <v>0</v>
      </c>
      <c r="K137" s="335"/>
      <c r="L137" s="334">
        <v>0</v>
      </c>
      <c r="M137" s="335"/>
      <c r="N137" s="334">
        <v>0</v>
      </c>
      <c r="O137" s="335"/>
      <c r="P137" s="334">
        <v>0</v>
      </c>
      <c r="Q137" s="335"/>
      <c r="R137" s="336">
        <f t="shared" si="1"/>
        <v>0</v>
      </c>
      <c r="S137" s="337"/>
      <c r="T137" s="7"/>
      <c r="U137" s="340" t="s">
        <v>231</v>
      </c>
      <c r="V137" s="341"/>
      <c r="W137" s="341"/>
      <c r="X137" s="341"/>
      <c r="Y137" s="342"/>
      <c r="Z137" s="343" t="s">
        <v>200</v>
      </c>
      <c r="AA137" s="344"/>
      <c r="AB137" s="345">
        <v>0</v>
      </c>
      <c r="AC137" s="346"/>
      <c r="AD137" s="346"/>
      <c r="AE137" s="346"/>
      <c r="AF137" s="347"/>
      <c r="AG137" s="345">
        <v>0</v>
      </c>
      <c r="AH137" s="346"/>
      <c r="AI137" s="346"/>
      <c r="AJ137" s="346"/>
      <c r="AK137" s="347"/>
    </row>
    <row r="138" spans="2:37" ht="27.75">
      <c r="B138" s="108" t="s">
        <v>232</v>
      </c>
      <c r="C138" s="104" t="s">
        <v>233</v>
      </c>
      <c r="D138" s="334">
        <v>0</v>
      </c>
      <c r="E138" s="335"/>
      <c r="F138" s="321">
        <v>0</v>
      </c>
      <c r="G138" s="321"/>
      <c r="H138" s="334">
        <v>0</v>
      </c>
      <c r="I138" s="335"/>
      <c r="J138" s="334">
        <v>0</v>
      </c>
      <c r="K138" s="335"/>
      <c r="L138" s="334">
        <v>0</v>
      </c>
      <c r="M138" s="335"/>
      <c r="N138" s="334">
        <v>0</v>
      </c>
      <c r="O138" s="335"/>
      <c r="P138" s="334">
        <v>0</v>
      </c>
      <c r="Q138" s="335"/>
      <c r="R138" s="336">
        <f t="shared" si="1"/>
        <v>0</v>
      </c>
      <c r="S138" s="337"/>
      <c r="T138" s="7"/>
      <c r="U138" s="340" t="s">
        <v>192</v>
      </c>
      <c r="V138" s="341"/>
      <c r="W138" s="341"/>
      <c r="X138" s="341"/>
      <c r="Y138" s="342"/>
      <c r="Z138" s="343" t="s">
        <v>204</v>
      </c>
      <c r="AA138" s="344"/>
      <c r="AB138" s="345">
        <v>190</v>
      </c>
      <c r="AC138" s="346"/>
      <c r="AD138" s="346"/>
      <c r="AE138" s="346"/>
      <c r="AF138" s="347"/>
      <c r="AG138" s="345">
        <v>184</v>
      </c>
      <c r="AH138" s="346"/>
      <c r="AI138" s="346"/>
      <c r="AJ138" s="346"/>
      <c r="AK138" s="347"/>
    </row>
    <row r="139" spans="2:37" ht="41.25">
      <c r="B139" s="108" t="s">
        <v>234</v>
      </c>
      <c r="C139" s="104" t="s">
        <v>235</v>
      </c>
      <c r="D139" s="334">
        <v>0</v>
      </c>
      <c r="E139" s="335"/>
      <c r="F139" s="321">
        <v>0</v>
      </c>
      <c r="G139" s="321"/>
      <c r="H139" s="334">
        <v>0</v>
      </c>
      <c r="I139" s="335"/>
      <c r="J139" s="334">
        <v>0</v>
      </c>
      <c r="K139" s="335"/>
      <c r="L139" s="334">
        <v>0</v>
      </c>
      <c r="M139" s="335"/>
      <c r="N139" s="334">
        <v>0</v>
      </c>
      <c r="O139" s="335"/>
      <c r="P139" s="334">
        <v>0</v>
      </c>
      <c r="Q139" s="335"/>
      <c r="R139" s="336">
        <f t="shared" si="1"/>
        <v>0</v>
      </c>
      <c r="S139" s="337"/>
      <c r="T139" s="7"/>
      <c r="U139" s="340" t="s">
        <v>196</v>
      </c>
      <c r="V139" s="341"/>
      <c r="W139" s="341"/>
      <c r="X139" s="341"/>
      <c r="Y139" s="342"/>
      <c r="Z139" s="343" t="s">
        <v>47</v>
      </c>
      <c r="AA139" s="344"/>
      <c r="AB139" s="351">
        <v>25</v>
      </c>
      <c r="AC139" s="352"/>
      <c r="AD139" s="352"/>
      <c r="AE139" s="352"/>
      <c r="AF139" s="353"/>
      <c r="AG139" s="351">
        <v>31</v>
      </c>
      <c r="AH139" s="352"/>
      <c r="AI139" s="352"/>
      <c r="AJ139" s="352"/>
      <c r="AK139" s="353"/>
    </row>
    <row r="140" spans="2:37">
      <c r="B140" s="108" t="s">
        <v>211</v>
      </c>
      <c r="C140" s="104" t="s">
        <v>236</v>
      </c>
      <c r="D140" s="334">
        <v>0</v>
      </c>
      <c r="E140" s="335"/>
      <c r="F140" s="321">
        <v>0</v>
      </c>
      <c r="G140" s="321"/>
      <c r="H140" s="334">
        <v>0</v>
      </c>
      <c r="I140" s="335"/>
      <c r="J140" s="334">
        <v>0</v>
      </c>
      <c r="K140" s="335"/>
      <c r="L140" s="334">
        <v>0</v>
      </c>
      <c r="M140" s="335"/>
      <c r="N140" s="334">
        <v>0</v>
      </c>
      <c r="O140" s="335"/>
      <c r="P140" s="334">
        <v>0</v>
      </c>
      <c r="Q140" s="335"/>
      <c r="R140" s="336">
        <f t="shared" si="1"/>
        <v>0</v>
      </c>
      <c r="S140" s="337"/>
      <c r="T140" s="7"/>
      <c r="U140" s="356" t="s">
        <v>182</v>
      </c>
      <c r="V140" s="357"/>
      <c r="W140" s="357"/>
      <c r="X140" s="357"/>
      <c r="Y140" s="376"/>
      <c r="Z140" s="358"/>
      <c r="AA140" s="359"/>
      <c r="AB140" s="377"/>
      <c r="AC140" s="360"/>
      <c r="AD140" s="360"/>
      <c r="AE140" s="360"/>
      <c r="AF140" s="361"/>
      <c r="AG140" s="360"/>
      <c r="AH140" s="360"/>
      <c r="AI140" s="360"/>
      <c r="AJ140" s="360"/>
      <c r="AK140" s="361"/>
    </row>
    <row r="141" spans="2:37">
      <c r="B141" s="108" t="s">
        <v>215</v>
      </c>
      <c r="C141" s="104" t="s">
        <v>237</v>
      </c>
      <c r="D141" s="334">
        <v>0</v>
      </c>
      <c r="E141" s="335"/>
      <c r="F141" s="321">
        <v>0</v>
      </c>
      <c r="G141" s="321"/>
      <c r="H141" s="334">
        <v>0</v>
      </c>
      <c r="I141" s="335"/>
      <c r="J141" s="334">
        <v>0</v>
      </c>
      <c r="K141" s="335"/>
      <c r="L141" s="334">
        <v>0</v>
      </c>
      <c r="M141" s="335"/>
      <c r="N141" s="334">
        <v>0</v>
      </c>
      <c r="O141" s="335"/>
      <c r="P141" s="334">
        <v>0</v>
      </c>
      <c r="Q141" s="335"/>
      <c r="R141" s="336">
        <f t="shared" si="1"/>
        <v>0</v>
      </c>
      <c r="S141" s="337"/>
      <c r="T141" s="7"/>
      <c r="U141" s="340" t="s">
        <v>238</v>
      </c>
      <c r="V141" s="341"/>
      <c r="W141" s="341"/>
      <c r="X141" s="341"/>
      <c r="Y141" s="342"/>
      <c r="Z141" s="354" t="s">
        <v>222</v>
      </c>
      <c r="AA141" s="355"/>
      <c r="AB141" s="351">
        <v>25</v>
      </c>
      <c r="AC141" s="352"/>
      <c r="AD141" s="352"/>
      <c r="AE141" s="352"/>
      <c r="AF141" s="353"/>
      <c r="AG141" s="351">
        <v>31</v>
      </c>
      <c r="AH141" s="352"/>
      <c r="AI141" s="352"/>
      <c r="AJ141" s="352"/>
      <c r="AK141" s="353"/>
    </row>
    <row r="142" spans="2:37">
      <c r="B142" s="108" t="s">
        <v>239</v>
      </c>
      <c r="C142" s="104" t="s">
        <v>240</v>
      </c>
      <c r="D142" s="334">
        <v>0</v>
      </c>
      <c r="E142" s="335"/>
      <c r="F142" s="321">
        <v>0</v>
      </c>
      <c r="G142" s="321"/>
      <c r="H142" s="334">
        <v>0</v>
      </c>
      <c r="I142" s="335"/>
      <c r="J142" s="334"/>
      <c r="K142" s="335"/>
      <c r="L142" s="334"/>
      <c r="M142" s="335"/>
      <c r="N142" s="334">
        <v>0</v>
      </c>
      <c r="O142" s="335"/>
      <c r="P142" s="334">
        <v>0</v>
      </c>
      <c r="Q142" s="335"/>
      <c r="R142" s="334"/>
      <c r="S142" s="335"/>
      <c r="T142" s="7"/>
      <c r="U142" s="340" t="s">
        <v>241</v>
      </c>
      <c r="V142" s="341"/>
      <c r="W142" s="341"/>
      <c r="X142" s="341"/>
      <c r="Y142" s="342"/>
      <c r="Z142" s="343" t="s">
        <v>224</v>
      </c>
      <c r="AA142" s="344"/>
      <c r="AB142" s="351">
        <v>0</v>
      </c>
      <c r="AC142" s="352"/>
      <c r="AD142" s="352"/>
      <c r="AE142" s="352"/>
      <c r="AF142" s="353"/>
      <c r="AG142" s="351">
        <v>0</v>
      </c>
      <c r="AH142" s="352"/>
      <c r="AI142" s="352"/>
      <c r="AJ142" s="352"/>
      <c r="AK142" s="353"/>
    </row>
    <row r="143" spans="2:37">
      <c r="B143" s="103" t="s">
        <v>242</v>
      </c>
      <c r="C143" s="104" t="s">
        <v>50</v>
      </c>
      <c r="D143" s="322">
        <v>304</v>
      </c>
      <c r="E143" s="323"/>
      <c r="F143" s="320"/>
      <c r="G143" s="320"/>
      <c r="H143" s="322">
        <v>0</v>
      </c>
      <c r="I143" s="323"/>
      <c r="J143" s="322">
        <v>0</v>
      </c>
      <c r="K143" s="323"/>
      <c r="L143" s="322">
        <v>-304</v>
      </c>
      <c r="M143" s="323"/>
      <c r="N143" s="322"/>
      <c r="O143" s="323"/>
      <c r="P143" s="322">
        <v>0</v>
      </c>
      <c r="Q143" s="323"/>
      <c r="R143" s="332">
        <f t="shared" si="1"/>
        <v>0</v>
      </c>
      <c r="S143" s="333"/>
      <c r="T143" s="7"/>
      <c r="U143" s="340" t="s">
        <v>243</v>
      </c>
      <c r="V143" s="341"/>
      <c r="W143" s="341"/>
      <c r="X143" s="341"/>
      <c r="Y143" s="342"/>
      <c r="Z143" s="343" t="s">
        <v>227</v>
      </c>
      <c r="AA143" s="344"/>
      <c r="AB143" s="351">
        <v>0</v>
      </c>
      <c r="AC143" s="352"/>
      <c r="AD143" s="352"/>
      <c r="AE143" s="352"/>
      <c r="AF143" s="353"/>
      <c r="AG143" s="351">
        <v>0</v>
      </c>
      <c r="AH143" s="352"/>
      <c r="AI143" s="352"/>
      <c r="AJ143" s="352"/>
      <c r="AK143" s="353"/>
    </row>
    <row r="144" spans="2:37">
      <c r="B144" s="103" t="s">
        <v>244</v>
      </c>
      <c r="C144" s="104" t="s">
        <v>53</v>
      </c>
      <c r="D144" s="322">
        <v>0</v>
      </c>
      <c r="E144" s="323"/>
      <c r="F144" s="320">
        <v>0</v>
      </c>
      <c r="G144" s="320"/>
      <c r="H144" s="322">
        <v>0</v>
      </c>
      <c r="I144" s="323"/>
      <c r="J144" s="322"/>
      <c r="K144" s="323"/>
      <c r="L144" s="322">
        <v>0</v>
      </c>
      <c r="M144" s="323"/>
      <c r="N144" s="322"/>
      <c r="O144" s="323"/>
      <c r="P144" s="322">
        <v>0</v>
      </c>
      <c r="Q144" s="323"/>
      <c r="R144" s="332">
        <f t="shared" si="1"/>
        <v>0</v>
      </c>
      <c r="S144" s="333"/>
      <c r="T144" s="7"/>
      <c r="U144" s="340" t="s">
        <v>245</v>
      </c>
      <c r="V144" s="341"/>
      <c r="W144" s="341"/>
      <c r="X144" s="341"/>
      <c r="Y144" s="342"/>
      <c r="Z144" s="343" t="s">
        <v>230</v>
      </c>
      <c r="AA144" s="344"/>
      <c r="AB144" s="351">
        <v>0</v>
      </c>
      <c r="AC144" s="352"/>
      <c r="AD144" s="352"/>
      <c r="AE144" s="352"/>
      <c r="AF144" s="353"/>
      <c r="AG144" s="351">
        <v>0</v>
      </c>
      <c r="AH144" s="352"/>
      <c r="AI144" s="352"/>
      <c r="AJ144" s="352"/>
      <c r="AK144" s="353"/>
    </row>
    <row r="145" spans="2:37">
      <c r="B145" s="103" t="s">
        <v>246</v>
      </c>
      <c r="C145" s="104" t="s">
        <v>56</v>
      </c>
      <c r="D145" s="322">
        <v>0</v>
      </c>
      <c r="E145" s="323"/>
      <c r="F145" s="320">
        <v>0</v>
      </c>
      <c r="G145" s="320"/>
      <c r="H145" s="322">
        <v>0</v>
      </c>
      <c r="I145" s="323"/>
      <c r="J145" s="322">
        <v>0</v>
      </c>
      <c r="K145" s="323"/>
      <c r="L145" s="322">
        <v>-5</v>
      </c>
      <c r="M145" s="323"/>
      <c r="N145" s="322">
        <v>5</v>
      </c>
      <c r="O145" s="323"/>
      <c r="P145" s="322">
        <v>0</v>
      </c>
      <c r="Q145" s="323"/>
      <c r="R145" s="332">
        <f t="shared" si="1"/>
        <v>0</v>
      </c>
      <c r="S145" s="333"/>
      <c r="T145" s="7"/>
      <c r="U145" s="340" t="s">
        <v>247</v>
      </c>
      <c r="V145" s="341"/>
      <c r="W145" s="341"/>
      <c r="X145" s="341"/>
      <c r="Y145" s="342"/>
      <c r="Z145" s="343" t="s">
        <v>50</v>
      </c>
      <c r="AA145" s="344"/>
      <c r="AB145" s="345">
        <f>AB132-AB139</f>
        <v>171</v>
      </c>
      <c r="AC145" s="346"/>
      <c r="AD145" s="346"/>
      <c r="AE145" s="346"/>
      <c r="AF145" s="347"/>
      <c r="AG145" s="345">
        <f>AG132-AG139</f>
        <v>160</v>
      </c>
      <c r="AH145" s="346"/>
      <c r="AI145" s="346"/>
      <c r="AJ145" s="346"/>
      <c r="AK145" s="347"/>
    </row>
    <row r="146" spans="2:37">
      <c r="B146" s="134" t="s">
        <v>275</v>
      </c>
      <c r="C146" s="102">
        <v>100</v>
      </c>
      <c r="D146" s="332">
        <f>D119+D121-D132+D143+D144+D145</f>
        <v>77829</v>
      </c>
      <c r="E146" s="333"/>
      <c r="F146" s="321">
        <f>F119+F121-F132+F143+F144+F145</f>
        <v>0</v>
      </c>
      <c r="G146" s="321"/>
      <c r="H146" s="336">
        <f>H119+H121-H132+H143+H144+H145</f>
        <v>0</v>
      </c>
      <c r="I146" s="337"/>
      <c r="J146" s="332">
        <f>J119+J121-J132+J143+J144+J145</f>
        <v>42</v>
      </c>
      <c r="K146" s="333"/>
      <c r="L146" s="332">
        <f>L119+L121-L132+L143+L144+L145</f>
        <v>10245</v>
      </c>
      <c r="M146" s="333"/>
      <c r="N146" s="332">
        <f>N119+N121-N132+N143+N144+N145</f>
        <v>-8461</v>
      </c>
      <c r="O146" s="333"/>
      <c r="P146" s="332">
        <f>P119+P121-P132+P143+P144+P145</f>
        <v>0</v>
      </c>
      <c r="Q146" s="333"/>
      <c r="R146" s="332">
        <f>SUM(D146,J146:Q146)-F146-H146</f>
        <v>79655</v>
      </c>
      <c r="S146" s="333"/>
      <c r="T146" s="7"/>
      <c r="U146" s="374" t="s">
        <v>249</v>
      </c>
      <c r="V146" s="375"/>
      <c r="W146" s="375"/>
      <c r="X146" s="375"/>
      <c r="Y146" s="375"/>
      <c r="Z146" s="375"/>
      <c r="AA146" s="375"/>
      <c r="AB146" s="375"/>
      <c r="AC146" s="375"/>
      <c r="AD146" s="375"/>
      <c r="AE146" s="375"/>
      <c r="AF146" s="375"/>
      <c r="AG146" s="170"/>
      <c r="AH146" s="170"/>
      <c r="AI146" s="170"/>
      <c r="AJ146" s="170"/>
      <c r="AK146" s="171"/>
    </row>
    <row r="147" spans="2:37">
      <c r="B147" s="134" t="s">
        <v>275</v>
      </c>
      <c r="C147" s="102">
        <v>110</v>
      </c>
      <c r="D147" s="332">
        <v>77829</v>
      </c>
      <c r="E147" s="333"/>
      <c r="F147" s="321">
        <v>0</v>
      </c>
      <c r="G147" s="321"/>
      <c r="H147" s="336">
        <v>0</v>
      </c>
      <c r="I147" s="337"/>
      <c r="J147" s="368">
        <v>42</v>
      </c>
      <c r="K147" s="369"/>
      <c r="L147" s="370">
        <v>10245</v>
      </c>
      <c r="M147" s="371"/>
      <c r="N147" s="368">
        <v>-8461</v>
      </c>
      <c r="O147" s="369"/>
      <c r="P147" s="332">
        <v>0</v>
      </c>
      <c r="Q147" s="333"/>
      <c r="R147" s="332">
        <f>SUM(D147,J147:Q147)-F147-H147</f>
        <v>79655</v>
      </c>
      <c r="S147" s="333"/>
      <c r="T147" s="7"/>
      <c r="U147" s="340" t="s">
        <v>181</v>
      </c>
      <c r="V147" s="341"/>
      <c r="W147" s="341"/>
      <c r="X147" s="341"/>
      <c r="Y147" s="342"/>
      <c r="Z147" s="358" t="s">
        <v>53</v>
      </c>
      <c r="AA147" s="359"/>
      <c r="AB147" s="345">
        <v>4</v>
      </c>
      <c r="AC147" s="346"/>
      <c r="AD147" s="346"/>
      <c r="AE147" s="346"/>
      <c r="AF147" s="347"/>
      <c r="AG147" s="345">
        <v>1108</v>
      </c>
      <c r="AH147" s="346"/>
      <c r="AI147" s="346"/>
      <c r="AJ147" s="346"/>
      <c r="AK147" s="347"/>
    </row>
    <row r="148" spans="2:37" ht="27.75">
      <c r="B148" s="103" t="s">
        <v>178</v>
      </c>
      <c r="C148" s="104">
        <v>120</v>
      </c>
      <c r="D148" s="322">
        <v>0</v>
      </c>
      <c r="E148" s="323"/>
      <c r="F148" s="320">
        <v>0</v>
      </c>
      <c r="G148" s="320"/>
      <c r="H148" s="322">
        <v>0</v>
      </c>
      <c r="I148" s="323"/>
      <c r="J148" s="364">
        <v>0</v>
      </c>
      <c r="K148" s="365"/>
      <c r="L148" s="364">
        <v>0</v>
      </c>
      <c r="M148" s="365"/>
      <c r="N148" s="364">
        <v>0</v>
      </c>
      <c r="O148" s="365"/>
      <c r="P148" s="322">
        <v>0</v>
      </c>
      <c r="Q148" s="323"/>
      <c r="R148" s="332">
        <f>SUM(D148:Q148)</f>
        <v>0</v>
      </c>
      <c r="S148" s="333"/>
      <c r="T148" s="7"/>
      <c r="U148" s="356" t="s">
        <v>182</v>
      </c>
      <c r="V148" s="357"/>
      <c r="W148" s="357"/>
      <c r="X148" s="357"/>
      <c r="Y148" s="357"/>
      <c r="Z148" s="358"/>
      <c r="AA148" s="359"/>
      <c r="AB148" s="372"/>
      <c r="AC148" s="372"/>
      <c r="AD148" s="372"/>
      <c r="AE148" s="372"/>
      <c r="AF148" s="373"/>
      <c r="AG148" s="372"/>
      <c r="AH148" s="372"/>
      <c r="AI148" s="372"/>
      <c r="AJ148" s="372"/>
      <c r="AK148" s="373"/>
    </row>
    <row r="149" spans="2:37" ht="27.75">
      <c r="B149" s="103" t="s">
        <v>180</v>
      </c>
      <c r="C149" s="104" t="s">
        <v>250</v>
      </c>
      <c r="D149" s="322">
        <v>0</v>
      </c>
      <c r="E149" s="323"/>
      <c r="F149" s="320">
        <v>0</v>
      </c>
      <c r="G149" s="320"/>
      <c r="H149" s="322">
        <v>0</v>
      </c>
      <c r="I149" s="323"/>
      <c r="J149" s="364">
        <v>0</v>
      </c>
      <c r="K149" s="365"/>
      <c r="L149" s="364">
        <v>0</v>
      </c>
      <c r="M149" s="365"/>
      <c r="N149" s="364">
        <v>-213</v>
      </c>
      <c r="O149" s="365"/>
      <c r="P149" s="322">
        <v>0</v>
      </c>
      <c r="Q149" s="323"/>
      <c r="R149" s="332">
        <f>SUM(D149:Q149)</f>
        <v>-213</v>
      </c>
      <c r="S149" s="333"/>
      <c r="T149" s="7"/>
      <c r="U149" s="340" t="s">
        <v>251</v>
      </c>
      <c r="V149" s="341"/>
      <c r="W149" s="341"/>
      <c r="X149" s="341"/>
      <c r="Y149" s="341"/>
      <c r="Z149" s="354" t="s">
        <v>252</v>
      </c>
      <c r="AA149" s="355"/>
      <c r="AB149" s="346"/>
      <c r="AC149" s="346"/>
      <c r="AD149" s="346"/>
      <c r="AE149" s="346"/>
      <c r="AF149" s="347"/>
      <c r="AG149" s="345">
        <v>1105</v>
      </c>
      <c r="AH149" s="346"/>
      <c r="AI149" s="346"/>
      <c r="AJ149" s="346"/>
      <c r="AK149" s="347"/>
    </row>
    <row r="150" spans="2:37" ht="27.75">
      <c r="B150" s="103" t="s">
        <v>253</v>
      </c>
      <c r="C150" s="104" t="s">
        <v>254</v>
      </c>
      <c r="D150" s="322">
        <v>0</v>
      </c>
      <c r="E150" s="323"/>
      <c r="F150" s="320">
        <v>0</v>
      </c>
      <c r="G150" s="320"/>
      <c r="H150" s="322">
        <v>0</v>
      </c>
      <c r="I150" s="323"/>
      <c r="J150" s="364">
        <v>0</v>
      </c>
      <c r="K150" s="365"/>
      <c r="L150" s="364">
        <v>0</v>
      </c>
      <c r="M150" s="365"/>
      <c r="N150" s="364">
        <v>0</v>
      </c>
      <c r="O150" s="365"/>
      <c r="P150" s="322">
        <v>0</v>
      </c>
      <c r="Q150" s="323"/>
      <c r="R150" s="332">
        <f t="shared" si="1"/>
        <v>0</v>
      </c>
      <c r="S150" s="333"/>
      <c r="T150" s="7"/>
      <c r="U150" s="340" t="s">
        <v>255</v>
      </c>
      <c r="V150" s="341"/>
      <c r="W150" s="341"/>
      <c r="X150" s="341"/>
      <c r="Y150" s="342"/>
      <c r="Z150" s="354" t="s">
        <v>256</v>
      </c>
      <c r="AA150" s="355"/>
      <c r="AB150" s="345">
        <v>0</v>
      </c>
      <c r="AC150" s="346"/>
      <c r="AD150" s="346"/>
      <c r="AE150" s="346"/>
      <c r="AF150" s="347"/>
      <c r="AG150" s="345">
        <v>0</v>
      </c>
      <c r="AH150" s="346"/>
      <c r="AI150" s="346"/>
      <c r="AJ150" s="346"/>
      <c r="AK150" s="347"/>
    </row>
    <row r="151" spans="2:37" ht="27.75">
      <c r="B151" s="103" t="s">
        <v>257</v>
      </c>
      <c r="C151" s="104">
        <v>140</v>
      </c>
      <c r="D151" s="322">
        <v>77829</v>
      </c>
      <c r="E151" s="323"/>
      <c r="F151" s="321">
        <f>'[1]прил 1'!M171</f>
        <v>0</v>
      </c>
      <c r="G151" s="321"/>
      <c r="H151" s="334">
        <f>'[1]прил 1'!M172</f>
        <v>0</v>
      </c>
      <c r="I151" s="335"/>
      <c r="J151" s="364">
        <v>42</v>
      </c>
      <c r="K151" s="365"/>
      <c r="L151" s="364">
        <v>10245</v>
      </c>
      <c r="M151" s="365"/>
      <c r="N151" s="364">
        <v>-8674</v>
      </c>
      <c r="O151" s="365"/>
      <c r="P151" s="322">
        <f>P147+P148+P149+P150</f>
        <v>0</v>
      </c>
      <c r="Q151" s="323"/>
      <c r="R151" s="320">
        <f>SUM(D151,J151:Q151)-F151-H151</f>
        <v>79442</v>
      </c>
      <c r="S151" s="320"/>
      <c r="T151" s="7"/>
      <c r="U151" s="340" t="s">
        <v>258</v>
      </c>
      <c r="V151" s="341"/>
      <c r="W151" s="341"/>
      <c r="X151" s="341"/>
      <c r="Y151" s="342"/>
      <c r="Z151" s="343" t="s">
        <v>259</v>
      </c>
      <c r="AA151" s="344"/>
      <c r="AB151" s="345">
        <v>4</v>
      </c>
      <c r="AC151" s="346"/>
      <c r="AD151" s="346"/>
      <c r="AE151" s="346"/>
      <c r="AF151" s="347"/>
      <c r="AG151" s="345">
        <v>3</v>
      </c>
      <c r="AH151" s="346"/>
      <c r="AI151" s="346"/>
      <c r="AJ151" s="346"/>
      <c r="AK151" s="347"/>
    </row>
    <row r="152" spans="2:37" ht="41.25">
      <c r="B152" s="106" t="s">
        <v>260</v>
      </c>
      <c r="C152" s="133">
        <v>150</v>
      </c>
      <c r="D152" s="362"/>
      <c r="E152" s="363"/>
      <c r="F152" s="320">
        <f>SUM(F154:G162)</f>
        <v>0</v>
      </c>
      <c r="G152" s="320"/>
      <c r="H152" s="362">
        <f>SUM(H154:I162)</f>
        <v>0</v>
      </c>
      <c r="I152" s="363"/>
      <c r="J152" s="366">
        <f>SUM(J154:K162)</f>
        <v>0</v>
      </c>
      <c r="K152" s="367"/>
      <c r="L152" s="366">
        <v>1071</v>
      </c>
      <c r="M152" s="367"/>
      <c r="N152" s="366">
        <v>22476</v>
      </c>
      <c r="O152" s="367"/>
      <c r="P152" s="362">
        <f>SUM(P154:Q162)</f>
        <v>0</v>
      </c>
      <c r="Q152" s="363"/>
      <c r="R152" s="362">
        <f>SUM(D152:Q152)</f>
        <v>23547</v>
      </c>
      <c r="S152" s="363"/>
      <c r="T152" s="7"/>
      <c r="U152" s="340" t="s">
        <v>196</v>
      </c>
      <c r="V152" s="341"/>
      <c r="W152" s="341"/>
      <c r="X152" s="341"/>
      <c r="Y152" s="342"/>
      <c r="Z152" s="358" t="s">
        <v>56</v>
      </c>
      <c r="AA152" s="359"/>
      <c r="AB152" s="351">
        <v>1140</v>
      </c>
      <c r="AC152" s="352"/>
      <c r="AD152" s="352"/>
      <c r="AE152" s="352"/>
      <c r="AF152" s="353"/>
      <c r="AG152" s="351">
        <v>27</v>
      </c>
      <c r="AH152" s="352"/>
      <c r="AI152" s="352"/>
      <c r="AJ152" s="352"/>
      <c r="AK152" s="353"/>
    </row>
    <row r="153" spans="2:37">
      <c r="B153" s="101" t="s">
        <v>182</v>
      </c>
      <c r="C153" s="102"/>
      <c r="D153" s="332"/>
      <c r="E153" s="333"/>
      <c r="F153" s="320"/>
      <c r="G153" s="320"/>
      <c r="H153" s="332"/>
      <c r="I153" s="333"/>
      <c r="J153" s="332"/>
      <c r="K153" s="333"/>
      <c r="L153" s="332"/>
      <c r="M153" s="333"/>
      <c r="N153" s="332"/>
      <c r="O153" s="333"/>
      <c r="P153" s="332"/>
      <c r="Q153" s="333"/>
      <c r="R153" s="332"/>
      <c r="S153" s="333"/>
      <c r="T153" s="7"/>
      <c r="U153" s="356" t="s">
        <v>182</v>
      </c>
      <c r="V153" s="357"/>
      <c r="W153" s="357"/>
      <c r="X153" s="357"/>
      <c r="Y153" s="357"/>
      <c r="Z153" s="358"/>
      <c r="AA153" s="359"/>
      <c r="AB153" s="360"/>
      <c r="AC153" s="360"/>
      <c r="AD153" s="360"/>
      <c r="AE153" s="360"/>
      <c r="AF153" s="361"/>
      <c r="AG153" s="360"/>
      <c r="AH153" s="360"/>
      <c r="AI153" s="360"/>
      <c r="AJ153" s="360"/>
      <c r="AK153" s="361"/>
    </row>
    <row r="154" spans="2:37">
      <c r="B154" s="106" t="s">
        <v>190</v>
      </c>
      <c r="C154" s="133">
        <v>151</v>
      </c>
      <c r="D154" s="362">
        <v>0</v>
      </c>
      <c r="E154" s="363"/>
      <c r="F154" s="320">
        <v>0</v>
      </c>
      <c r="G154" s="320"/>
      <c r="H154" s="362">
        <v>0</v>
      </c>
      <c r="I154" s="363"/>
      <c r="J154" s="362">
        <v>0</v>
      </c>
      <c r="K154" s="363"/>
      <c r="L154" s="362">
        <v>0</v>
      </c>
      <c r="M154" s="363"/>
      <c r="N154" s="362">
        <v>22476</v>
      </c>
      <c r="O154" s="363"/>
      <c r="P154" s="362">
        <v>0</v>
      </c>
      <c r="Q154" s="363"/>
      <c r="R154" s="362">
        <f>SUM(D154:Q154)</f>
        <v>22476</v>
      </c>
      <c r="S154" s="363"/>
      <c r="T154" s="7"/>
      <c r="U154" s="340" t="s">
        <v>261</v>
      </c>
      <c r="V154" s="341"/>
      <c r="W154" s="341"/>
      <c r="X154" s="341"/>
      <c r="Y154" s="341"/>
      <c r="Z154" s="354" t="s">
        <v>262</v>
      </c>
      <c r="AA154" s="355"/>
      <c r="AB154" s="352">
        <v>1094</v>
      </c>
      <c r="AC154" s="352"/>
      <c r="AD154" s="352"/>
      <c r="AE154" s="352"/>
      <c r="AF154" s="353"/>
      <c r="AG154" s="351">
        <v>10</v>
      </c>
      <c r="AH154" s="352"/>
      <c r="AI154" s="352"/>
      <c r="AJ154" s="352"/>
      <c r="AK154" s="353"/>
    </row>
    <row r="155" spans="2:37">
      <c r="B155" s="108" t="s">
        <v>194</v>
      </c>
      <c r="C155" s="104">
        <v>152</v>
      </c>
      <c r="D155" s="322">
        <v>0</v>
      </c>
      <c r="E155" s="323"/>
      <c r="F155" s="320">
        <v>0</v>
      </c>
      <c r="G155" s="320"/>
      <c r="H155" s="322">
        <v>0</v>
      </c>
      <c r="I155" s="323"/>
      <c r="J155" s="322">
        <v>0</v>
      </c>
      <c r="K155" s="323"/>
      <c r="L155" s="322">
        <v>1071</v>
      </c>
      <c r="M155" s="323"/>
      <c r="N155" s="322">
        <v>0</v>
      </c>
      <c r="O155" s="323"/>
      <c r="P155" s="322">
        <v>0</v>
      </c>
      <c r="Q155" s="323"/>
      <c r="R155" s="332">
        <f>SUM(D155:Q155)</f>
        <v>1071</v>
      </c>
      <c r="S155" s="333"/>
      <c r="T155" s="7"/>
      <c r="U155" s="340" t="s">
        <v>263</v>
      </c>
      <c r="V155" s="341"/>
      <c r="W155" s="341"/>
      <c r="X155" s="341"/>
      <c r="Y155" s="342"/>
      <c r="Z155" s="354" t="s">
        <v>264</v>
      </c>
      <c r="AA155" s="355"/>
      <c r="AB155" s="351">
        <v>24</v>
      </c>
      <c r="AC155" s="352"/>
      <c r="AD155" s="352"/>
      <c r="AE155" s="352"/>
      <c r="AF155" s="353"/>
      <c r="AG155" s="351">
        <v>0</v>
      </c>
      <c r="AH155" s="352"/>
      <c r="AI155" s="352"/>
      <c r="AJ155" s="352"/>
      <c r="AK155" s="353"/>
    </row>
    <row r="156" spans="2:37" ht="41.25">
      <c r="B156" s="108" t="s">
        <v>197</v>
      </c>
      <c r="C156" s="104">
        <v>153</v>
      </c>
      <c r="D156" s="322">
        <v>0</v>
      </c>
      <c r="E156" s="323"/>
      <c r="F156" s="320">
        <v>0</v>
      </c>
      <c r="G156" s="320"/>
      <c r="H156" s="322">
        <v>0</v>
      </c>
      <c r="I156" s="323"/>
      <c r="J156" s="322">
        <v>0</v>
      </c>
      <c r="K156" s="323"/>
      <c r="L156" s="322">
        <v>0</v>
      </c>
      <c r="M156" s="323"/>
      <c r="N156" s="322">
        <v>0</v>
      </c>
      <c r="O156" s="323"/>
      <c r="P156" s="322">
        <v>0</v>
      </c>
      <c r="Q156" s="323"/>
      <c r="R156" s="332">
        <f>SUM(D156:Q156)</f>
        <v>0</v>
      </c>
      <c r="S156" s="333"/>
      <c r="T156" s="7"/>
      <c r="U156" s="340" t="s">
        <v>265</v>
      </c>
      <c r="V156" s="341"/>
      <c r="W156" s="341"/>
      <c r="X156" s="341"/>
      <c r="Y156" s="342"/>
      <c r="Z156" s="343" t="s">
        <v>266</v>
      </c>
      <c r="AA156" s="344"/>
      <c r="AB156" s="351">
        <v>8</v>
      </c>
      <c r="AC156" s="352"/>
      <c r="AD156" s="352"/>
      <c r="AE156" s="352"/>
      <c r="AF156" s="353"/>
      <c r="AG156" s="351"/>
      <c r="AH156" s="352"/>
      <c r="AI156" s="352"/>
      <c r="AJ156" s="352"/>
      <c r="AK156" s="353"/>
    </row>
    <row r="157" spans="2:37">
      <c r="B157" s="108" t="s">
        <v>199</v>
      </c>
      <c r="C157" s="104">
        <v>154</v>
      </c>
      <c r="D157" s="322"/>
      <c r="E157" s="323"/>
      <c r="F157" s="320"/>
      <c r="G157" s="320"/>
      <c r="H157" s="322">
        <v>0</v>
      </c>
      <c r="I157" s="323"/>
      <c r="J157" s="322">
        <v>0</v>
      </c>
      <c r="K157" s="323"/>
      <c r="L157" s="322"/>
      <c r="M157" s="323"/>
      <c r="N157" s="322">
        <v>0</v>
      </c>
      <c r="O157" s="323"/>
      <c r="P157" s="322">
        <v>0</v>
      </c>
      <c r="Q157" s="323"/>
      <c r="R157" s="332">
        <f t="shared" ref="R157:R163" si="2">SUM(D157:Q157)</f>
        <v>0</v>
      </c>
      <c r="S157" s="333"/>
      <c r="T157" s="7"/>
      <c r="U157" s="348" t="s">
        <v>267</v>
      </c>
      <c r="V157" s="349"/>
      <c r="W157" s="349"/>
      <c r="X157" s="349"/>
      <c r="Y157" s="350"/>
      <c r="Z157" s="343" t="s">
        <v>268</v>
      </c>
      <c r="AA157" s="344"/>
      <c r="AB157" s="351">
        <v>4</v>
      </c>
      <c r="AC157" s="352"/>
      <c r="AD157" s="352"/>
      <c r="AE157" s="352"/>
      <c r="AF157" s="353"/>
      <c r="AG157" s="351">
        <v>17</v>
      </c>
      <c r="AH157" s="352"/>
      <c r="AI157" s="352"/>
      <c r="AJ157" s="352"/>
      <c r="AK157" s="353"/>
    </row>
    <row r="158" spans="2:37" ht="27.75">
      <c r="B158" s="108" t="s">
        <v>203</v>
      </c>
      <c r="C158" s="104">
        <v>155</v>
      </c>
      <c r="D158" s="322">
        <v>0</v>
      </c>
      <c r="E158" s="323"/>
      <c r="F158" s="320">
        <v>0</v>
      </c>
      <c r="G158" s="320"/>
      <c r="H158" s="322">
        <v>0</v>
      </c>
      <c r="I158" s="323"/>
      <c r="J158" s="322">
        <v>0</v>
      </c>
      <c r="K158" s="323"/>
      <c r="L158" s="322">
        <v>0</v>
      </c>
      <c r="M158" s="323"/>
      <c r="N158" s="322">
        <v>0</v>
      </c>
      <c r="O158" s="323"/>
      <c r="P158" s="322">
        <v>0</v>
      </c>
      <c r="Q158" s="323"/>
      <c r="R158" s="332">
        <f t="shared" si="2"/>
        <v>0</v>
      </c>
      <c r="S158" s="333"/>
      <c r="T158" s="7"/>
      <c r="U158" s="340" t="s">
        <v>245</v>
      </c>
      <c r="V158" s="341"/>
      <c r="W158" s="341"/>
      <c r="X158" s="341"/>
      <c r="Y158" s="342"/>
      <c r="Z158" s="343" t="s">
        <v>269</v>
      </c>
      <c r="AA158" s="344"/>
      <c r="AB158" s="351">
        <v>10</v>
      </c>
      <c r="AC158" s="352"/>
      <c r="AD158" s="352"/>
      <c r="AE158" s="352"/>
      <c r="AF158" s="353"/>
      <c r="AG158" s="351">
        <v>0</v>
      </c>
      <c r="AH158" s="352"/>
      <c r="AI158" s="352"/>
      <c r="AJ158" s="352"/>
      <c r="AK158" s="353"/>
    </row>
    <row r="159" spans="2:37" ht="27.75">
      <c r="B159" s="108" t="s">
        <v>270</v>
      </c>
      <c r="C159" s="104">
        <v>156</v>
      </c>
      <c r="D159" s="322">
        <v>0</v>
      </c>
      <c r="E159" s="323"/>
      <c r="F159" s="320">
        <v>0</v>
      </c>
      <c r="G159" s="320"/>
      <c r="H159" s="322">
        <v>0</v>
      </c>
      <c r="I159" s="323"/>
      <c r="J159" s="322">
        <v>0</v>
      </c>
      <c r="K159" s="323"/>
      <c r="L159" s="322">
        <v>0</v>
      </c>
      <c r="M159" s="323"/>
      <c r="N159" s="322">
        <v>0</v>
      </c>
      <c r="O159" s="323"/>
      <c r="P159" s="322">
        <v>0</v>
      </c>
      <c r="Q159" s="323"/>
      <c r="R159" s="332">
        <f t="shared" si="2"/>
        <v>0</v>
      </c>
      <c r="S159" s="333"/>
      <c r="T159" s="7"/>
      <c r="U159" s="340" t="s">
        <v>271</v>
      </c>
      <c r="V159" s="341"/>
      <c r="W159" s="341"/>
      <c r="X159" s="341"/>
      <c r="Y159" s="342"/>
      <c r="Z159" s="343">
        <v>100</v>
      </c>
      <c r="AA159" s="344"/>
      <c r="AB159" s="345">
        <f>AB147-AB152</f>
        <v>-1136</v>
      </c>
      <c r="AC159" s="346"/>
      <c r="AD159" s="346"/>
      <c r="AE159" s="346"/>
      <c r="AF159" s="347"/>
      <c r="AG159" s="345">
        <f>AG147-AG152</f>
        <v>1081</v>
      </c>
      <c r="AH159" s="346"/>
      <c r="AI159" s="346"/>
      <c r="AJ159" s="346"/>
      <c r="AK159" s="347"/>
    </row>
    <row r="160" spans="2:37">
      <c r="B160" s="108" t="s">
        <v>211</v>
      </c>
      <c r="C160" s="104">
        <v>157</v>
      </c>
      <c r="D160" s="322">
        <v>0</v>
      </c>
      <c r="E160" s="323"/>
      <c r="F160" s="320">
        <v>0</v>
      </c>
      <c r="G160" s="320"/>
      <c r="H160" s="322">
        <v>0</v>
      </c>
      <c r="I160" s="323"/>
      <c r="J160" s="322">
        <v>0</v>
      </c>
      <c r="K160" s="323"/>
      <c r="L160" s="322">
        <v>0</v>
      </c>
      <c r="M160" s="323"/>
      <c r="N160" s="322">
        <v>0</v>
      </c>
      <c r="O160" s="323"/>
      <c r="P160" s="322">
        <v>0</v>
      </c>
      <c r="Q160" s="323"/>
      <c r="R160" s="332">
        <f t="shared" si="2"/>
        <v>0</v>
      </c>
      <c r="S160" s="333"/>
      <c r="T160" s="7"/>
      <c r="U160" s="340" t="s">
        <v>272</v>
      </c>
      <c r="V160" s="341"/>
      <c r="W160" s="341"/>
      <c r="X160" s="341"/>
      <c r="Y160" s="342"/>
      <c r="Z160" s="343">
        <v>110</v>
      </c>
      <c r="AA160" s="344"/>
      <c r="AB160" s="345">
        <f>AB130+AB145+AB159</f>
        <v>-314</v>
      </c>
      <c r="AC160" s="346"/>
      <c r="AD160" s="346"/>
      <c r="AE160" s="346"/>
      <c r="AF160" s="347"/>
      <c r="AG160" s="345">
        <f>AG130+AG145+AG159</f>
        <v>-251</v>
      </c>
      <c r="AH160" s="346"/>
      <c r="AI160" s="346"/>
      <c r="AJ160" s="346"/>
      <c r="AK160" s="347"/>
    </row>
    <row r="161" spans="2:37">
      <c r="B161" s="108" t="s">
        <v>215</v>
      </c>
      <c r="C161" s="104">
        <v>158</v>
      </c>
      <c r="D161" s="322">
        <v>0</v>
      </c>
      <c r="E161" s="323"/>
      <c r="F161" s="320">
        <v>0</v>
      </c>
      <c r="G161" s="320"/>
      <c r="H161" s="322">
        <v>0</v>
      </c>
      <c r="I161" s="323"/>
      <c r="J161" s="322">
        <v>0</v>
      </c>
      <c r="K161" s="323"/>
      <c r="L161" s="322">
        <v>0</v>
      </c>
      <c r="M161" s="323"/>
      <c r="N161" s="322">
        <v>0</v>
      </c>
      <c r="O161" s="323"/>
      <c r="P161" s="322">
        <v>0</v>
      </c>
      <c r="Q161" s="323"/>
      <c r="R161" s="332">
        <f t="shared" si="2"/>
        <v>0</v>
      </c>
      <c r="S161" s="333"/>
      <c r="T161" s="7"/>
      <c r="U161" s="340" t="str">
        <f>CONCATENATE("Остаток денежных средств и  эквивалентов денежных средств на ",DAY('[1]прил 1'!AG117),".",MONTH('[1]прил 1'!AG117),".",YEAR('[1]прил 1'!AG117))</f>
        <v>Остаток денежных средств и  эквивалентов денежных средств на 0.1.1900</v>
      </c>
      <c r="V161" s="341"/>
      <c r="W161" s="341"/>
      <c r="X161" s="341"/>
      <c r="Y161" s="342"/>
      <c r="Z161" s="343">
        <v>120</v>
      </c>
      <c r="AA161" s="344"/>
      <c r="AB161" s="345">
        <v>372</v>
      </c>
      <c r="AC161" s="346"/>
      <c r="AD161" s="346"/>
      <c r="AE161" s="346"/>
      <c r="AF161" s="347"/>
      <c r="AG161" s="345">
        <v>623</v>
      </c>
      <c r="AH161" s="346"/>
      <c r="AI161" s="346"/>
      <c r="AJ161" s="346"/>
      <c r="AK161" s="347"/>
    </row>
    <row r="162" spans="2:37">
      <c r="B162" s="108" t="s">
        <v>273</v>
      </c>
      <c r="C162" s="104">
        <v>159</v>
      </c>
      <c r="D162" s="322">
        <v>0</v>
      </c>
      <c r="E162" s="323"/>
      <c r="F162" s="320">
        <v>0</v>
      </c>
      <c r="G162" s="320"/>
      <c r="H162" s="322">
        <v>0</v>
      </c>
      <c r="I162" s="323"/>
      <c r="J162" s="322">
        <v>0</v>
      </c>
      <c r="K162" s="323"/>
      <c r="L162" s="322">
        <v>0</v>
      </c>
      <c r="M162" s="323"/>
      <c r="N162" s="322">
        <v>0</v>
      </c>
      <c r="O162" s="323"/>
      <c r="P162" s="322">
        <v>0</v>
      </c>
      <c r="Q162" s="323"/>
      <c r="R162" s="332">
        <f t="shared" si="2"/>
        <v>0</v>
      </c>
      <c r="S162" s="333"/>
      <c r="T162" s="7"/>
      <c r="U162" s="340" t="str">
        <f>CONCATENATE("Остаток денежных средств и эквивалентов денежных средств на ",'[1]прил 1'!AN105,".",IF('[1]прил 1'!AN106&lt;10,CONCATENATE("0",'[1]прил 1'!AN106,),'[1]прил 1'!AN106),".",YEAR('[1]прил 1'!AM103))</f>
        <v>Остаток денежных средств и эквивалентов денежных средств на .0.1900</v>
      </c>
      <c r="V162" s="341"/>
      <c r="W162" s="341"/>
      <c r="X162" s="341"/>
      <c r="Y162" s="342"/>
      <c r="Z162" s="343">
        <v>130</v>
      </c>
      <c r="AA162" s="344"/>
      <c r="AB162" s="345">
        <f>AB161+AB160</f>
        <v>58</v>
      </c>
      <c r="AC162" s="346"/>
      <c r="AD162" s="346"/>
      <c r="AE162" s="346"/>
      <c r="AF162" s="347"/>
      <c r="AG162" s="345">
        <f>AG161+AG160</f>
        <v>372</v>
      </c>
      <c r="AH162" s="346"/>
      <c r="AI162" s="346"/>
      <c r="AJ162" s="346"/>
      <c r="AK162" s="347"/>
    </row>
    <row r="163" spans="2:37" ht="27.75">
      <c r="B163" s="103" t="s">
        <v>220</v>
      </c>
      <c r="C163" s="104">
        <v>160</v>
      </c>
      <c r="D163" s="334">
        <v>21558</v>
      </c>
      <c r="E163" s="335"/>
      <c r="F163" s="321">
        <f>SUM(F165:G173)</f>
        <v>0</v>
      </c>
      <c r="G163" s="321"/>
      <c r="H163" s="334">
        <v>-10</v>
      </c>
      <c r="I163" s="335"/>
      <c r="J163" s="334"/>
      <c r="K163" s="335"/>
      <c r="L163" s="334">
        <v>437</v>
      </c>
      <c r="M163" s="335"/>
      <c r="N163" s="334">
        <v>794</v>
      </c>
      <c r="O163" s="335"/>
      <c r="P163" s="334">
        <f>SUM(P165:Q173)</f>
        <v>0</v>
      </c>
      <c r="Q163" s="335"/>
      <c r="R163" s="336">
        <f t="shared" si="2"/>
        <v>22779</v>
      </c>
      <c r="S163" s="337"/>
      <c r="T163" s="7"/>
      <c r="U163" s="340" t="s">
        <v>274</v>
      </c>
      <c r="V163" s="341"/>
      <c r="W163" s="341"/>
      <c r="X163" s="341"/>
      <c r="Y163" s="342"/>
      <c r="Z163" s="343">
        <v>140</v>
      </c>
      <c r="AA163" s="344"/>
      <c r="AB163" s="345"/>
      <c r="AC163" s="346"/>
      <c r="AD163" s="346"/>
      <c r="AE163" s="346"/>
      <c r="AF163" s="347"/>
      <c r="AG163" s="345"/>
      <c r="AH163" s="346"/>
      <c r="AI163" s="346"/>
      <c r="AJ163" s="346"/>
      <c r="AK163" s="347"/>
    </row>
    <row r="164" spans="2:37">
      <c r="B164" s="101" t="s">
        <v>182</v>
      </c>
      <c r="C164" s="102"/>
      <c r="D164" s="336"/>
      <c r="E164" s="337"/>
      <c r="F164" s="321"/>
      <c r="G164" s="321"/>
      <c r="H164" s="336"/>
      <c r="I164" s="337"/>
      <c r="J164" s="336"/>
      <c r="K164" s="337"/>
      <c r="L164" s="336"/>
      <c r="M164" s="337"/>
      <c r="N164" s="336"/>
      <c r="O164" s="337"/>
      <c r="P164" s="336"/>
      <c r="Q164" s="337"/>
      <c r="R164" s="336"/>
      <c r="S164" s="337"/>
      <c r="T164" s="7"/>
      <c r="U164" s="7"/>
      <c r="V164" s="7"/>
      <c r="W164" s="7"/>
      <c r="X164" s="7"/>
      <c r="Y164" s="7"/>
      <c r="Z164" s="7"/>
      <c r="AA164" s="7"/>
      <c r="AB164" s="7"/>
      <c r="AC164" s="7"/>
      <c r="AD164" s="7"/>
      <c r="AE164" s="7"/>
      <c r="AF164" s="7"/>
      <c r="AG164" s="7"/>
      <c r="AH164" s="7"/>
      <c r="AI164" s="51"/>
    </row>
    <row r="165" spans="2:37">
      <c r="B165" s="106" t="s">
        <v>221</v>
      </c>
      <c r="C165" s="133">
        <v>161</v>
      </c>
      <c r="D165" s="338">
        <v>0</v>
      </c>
      <c r="E165" s="339"/>
      <c r="F165" s="321">
        <v>0</v>
      </c>
      <c r="G165" s="321"/>
      <c r="H165" s="338">
        <v>0</v>
      </c>
      <c r="I165" s="339"/>
      <c r="J165" s="338">
        <v>0</v>
      </c>
      <c r="K165" s="339"/>
      <c r="L165" s="338">
        <v>0</v>
      </c>
      <c r="M165" s="339"/>
      <c r="N165" s="338"/>
      <c r="O165" s="339"/>
      <c r="P165" s="338">
        <v>0</v>
      </c>
      <c r="Q165" s="339"/>
      <c r="R165" s="338">
        <f>SUM(D165:Q165)</f>
        <v>0</v>
      </c>
      <c r="S165" s="339"/>
      <c r="T165" s="7"/>
      <c r="U165" s="7"/>
      <c r="V165" s="7"/>
      <c r="W165" s="7"/>
      <c r="X165" s="7"/>
      <c r="Y165" s="7"/>
      <c r="Z165" s="7"/>
      <c r="AA165" s="7"/>
      <c r="AB165" s="7"/>
      <c r="AC165" s="7"/>
      <c r="AD165" s="7"/>
      <c r="AE165" s="7"/>
      <c r="AF165" s="7"/>
      <c r="AG165" s="7"/>
      <c r="AH165" s="7"/>
      <c r="AI165" s="51"/>
    </row>
    <row r="166" spans="2:37">
      <c r="B166" s="108" t="s">
        <v>194</v>
      </c>
      <c r="C166" s="104">
        <v>162</v>
      </c>
      <c r="D166" s="334">
        <v>0</v>
      </c>
      <c r="E166" s="335"/>
      <c r="F166" s="321">
        <v>0</v>
      </c>
      <c r="G166" s="321"/>
      <c r="H166" s="334">
        <v>0</v>
      </c>
      <c r="I166" s="335"/>
      <c r="J166" s="334">
        <v>0</v>
      </c>
      <c r="K166" s="335"/>
      <c r="L166" s="334"/>
      <c r="M166" s="335"/>
      <c r="N166" s="334">
        <v>0</v>
      </c>
      <c r="O166" s="335"/>
      <c r="P166" s="334">
        <v>0</v>
      </c>
      <c r="Q166" s="335"/>
      <c r="R166" s="336">
        <f>SUM(D166:Q166)</f>
        <v>0</v>
      </c>
      <c r="S166" s="337"/>
      <c r="T166" s="7"/>
      <c r="U166" s="7"/>
      <c r="V166" s="7"/>
      <c r="W166" s="7"/>
      <c r="X166" s="7"/>
      <c r="Y166" s="7"/>
      <c r="Z166" s="7"/>
      <c r="AA166" s="7"/>
      <c r="AB166" s="7"/>
      <c r="AC166" s="7"/>
      <c r="AD166" s="7"/>
      <c r="AE166" s="7"/>
      <c r="AF166" s="7"/>
      <c r="AG166" s="7"/>
      <c r="AH166" s="7"/>
      <c r="AI166" s="51"/>
    </row>
    <row r="167" spans="2:37" ht="41.25">
      <c r="B167" s="108" t="s">
        <v>226</v>
      </c>
      <c r="C167" s="104">
        <v>163</v>
      </c>
      <c r="D167" s="334">
        <v>0</v>
      </c>
      <c r="E167" s="335"/>
      <c r="F167" s="321">
        <v>0</v>
      </c>
      <c r="G167" s="321"/>
      <c r="H167" s="334">
        <v>0</v>
      </c>
      <c r="I167" s="335"/>
      <c r="J167" s="334">
        <v>0</v>
      </c>
      <c r="K167" s="335"/>
      <c r="L167" s="334">
        <v>437</v>
      </c>
      <c r="M167" s="335"/>
      <c r="N167" s="334">
        <v>0</v>
      </c>
      <c r="O167" s="335"/>
      <c r="P167" s="334">
        <v>0</v>
      </c>
      <c r="Q167" s="335"/>
      <c r="R167" s="336">
        <f t="shared" ref="R167:R176" si="3">SUM(D167:Q167)</f>
        <v>437</v>
      </c>
      <c r="S167" s="337"/>
      <c r="T167" s="7"/>
      <c r="U167" s="7"/>
      <c r="V167" s="7"/>
      <c r="W167" s="7"/>
      <c r="X167" s="7"/>
      <c r="Y167" s="7"/>
      <c r="Z167" s="7"/>
      <c r="AA167" s="7"/>
      <c r="AB167" s="7"/>
      <c r="AC167" s="7"/>
      <c r="AD167" s="7"/>
      <c r="AE167" s="7"/>
      <c r="AF167" s="7"/>
      <c r="AG167" s="7"/>
      <c r="AH167" s="7"/>
      <c r="AI167" s="51"/>
    </row>
    <row r="168" spans="2:37" ht="27.75">
      <c r="B168" s="108" t="s">
        <v>229</v>
      </c>
      <c r="C168" s="104">
        <v>164</v>
      </c>
      <c r="D168" s="334">
        <v>0</v>
      </c>
      <c r="E168" s="335"/>
      <c r="F168" s="321">
        <v>0</v>
      </c>
      <c r="G168" s="321"/>
      <c r="H168" s="334">
        <v>0</v>
      </c>
      <c r="I168" s="335"/>
      <c r="J168" s="334">
        <v>0</v>
      </c>
      <c r="K168" s="335"/>
      <c r="L168" s="334">
        <v>0</v>
      </c>
      <c r="M168" s="335"/>
      <c r="N168" s="334">
        <v>0</v>
      </c>
      <c r="O168" s="335"/>
      <c r="P168" s="334">
        <v>0</v>
      </c>
      <c r="Q168" s="335"/>
      <c r="R168" s="336">
        <f t="shared" si="3"/>
        <v>0</v>
      </c>
      <c r="S168" s="337"/>
      <c r="T168" s="7"/>
      <c r="U168" s="7"/>
      <c r="V168" s="7"/>
      <c r="W168" s="7"/>
      <c r="X168" s="7"/>
      <c r="Y168" s="7"/>
      <c r="Z168" s="7"/>
      <c r="AA168" s="7"/>
      <c r="AB168" s="7"/>
      <c r="AC168" s="7"/>
      <c r="AD168" s="7"/>
      <c r="AE168" s="7"/>
      <c r="AF168" s="7"/>
      <c r="AG168" s="7"/>
      <c r="AH168" s="7"/>
      <c r="AI168" s="51"/>
    </row>
    <row r="169" spans="2:37" ht="27.75">
      <c r="B169" s="108" t="s">
        <v>232</v>
      </c>
      <c r="C169" s="104">
        <v>165</v>
      </c>
      <c r="D169" s="334">
        <v>21558</v>
      </c>
      <c r="E169" s="335"/>
      <c r="F169" s="321">
        <v>0</v>
      </c>
      <c r="G169" s="321"/>
      <c r="H169" s="334">
        <v>10</v>
      </c>
      <c r="I169" s="335"/>
      <c r="J169" s="334">
        <v>0</v>
      </c>
      <c r="K169" s="335"/>
      <c r="L169" s="334">
        <v>0</v>
      </c>
      <c r="M169" s="335"/>
      <c r="N169" s="334">
        <v>0</v>
      </c>
      <c r="O169" s="335"/>
      <c r="P169" s="334">
        <v>0</v>
      </c>
      <c r="Q169" s="335"/>
      <c r="R169" s="336">
        <f t="shared" si="3"/>
        <v>21568</v>
      </c>
      <c r="S169" s="337"/>
      <c r="T169" s="7"/>
      <c r="U169" s="7"/>
      <c r="V169" s="7"/>
      <c r="W169" s="7"/>
      <c r="X169" s="7"/>
      <c r="Y169" s="7"/>
      <c r="Z169" s="7"/>
      <c r="AA169" s="7"/>
      <c r="AB169" s="7"/>
      <c r="AC169" s="7"/>
      <c r="AD169" s="7"/>
      <c r="AE169" s="7"/>
      <c r="AF169" s="7"/>
      <c r="AG169" s="7"/>
      <c r="AH169" s="7"/>
      <c r="AI169" s="51"/>
    </row>
    <row r="170" spans="2:37" ht="41.25">
      <c r="B170" s="108" t="s">
        <v>234</v>
      </c>
      <c r="C170" s="104">
        <v>166</v>
      </c>
      <c r="D170" s="334">
        <v>0</v>
      </c>
      <c r="E170" s="335"/>
      <c r="F170" s="321">
        <v>0</v>
      </c>
      <c r="G170" s="321"/>
      <c r="H170" s="334">
        <v>0</v>
      </c>
      <c r="I170" s="335"/>
      <c r="J170" s="334">
        <v>0</v>
      </c>
      <c r="K170" s="335"/>
      <c r="L170" s="334">
        <v>0</v>
      </c>
      <c r="M170" s="335"/>
      <c r="N170" s="334">
        <v>794</v>
      </c>
      <c r="O170" s="335"/>
      <c r="P170" s="334">
        <v>0</v>
      </c>
      <c r="Q170" s="335"/>
      <c r="R170" s="336">
        <v>794</v>
      </c>
      <c r="S170" s="337"/>
      <c r="T170" s="7"/>
      <c r="U170" s="7"/>
      <c r="V170" s="7"/>
      <c r="W170" s="7"/>
      <c r="X170" s="7"/>
      <c r="Y170" s="7"/>
      <c r="Z170" s="7"/>
      <c r="AA170" s="7"/>
      <c r="AB170" s="7"/>
      <c r="AC170" s="7"/>
      <c r="AD170" s="7"/>
      <c r="AE170" s="7"/>
      <c r="AF170" s="7"/>
      <c r="AG170" s="7"/>
      <c r="AH170" s="7"/>
      <c r="AI170" s="51"/>
    </row>
    <row r="171" spans="2:37">
      <c r="B171" s="108" t="s">
        <v>211</v>
      </c>
      <c r="C171" s="104">
        <v>167</v>
      </c>
      <c r="D171" s="334">
        <v>0</v>
      </c>
      <c r="E171" s="335"/>
      <c r="F171" s="321">
        <v>0</v>
      </c>
      <c r="G171" s="321"/>
      <c r="H171" s="334">
        <v>0</v>
      </c>
      <c r="I171" s="335"/>
      <c r="J171" s="334">
        <v>0</v>
      </c>
      <c r="K171" s="335"/>
      <c r="L171" s="334">
        <v>0</v>
      </c>
      <c r="M171" s="335"/>
      <c r="N171" s="334">
        <v>0</v>
      </c>
      <c r="O171" s="335"/>
      <c r="P171" s="334">
        <v>0</v>
      </c>
      <c r="Q171" s="335"/>
      <c r="R171" s="336">
        <f t="shared" si="3"/>
        <v>0</v>
      </c>
      <c r="S171" s="337"/>
      <c r="T171" s="7"/>
      <c r="U171" s="7"/>
      <c r="V171" s="7"/>
      <c r="W171" s="7"/>
      <c r="X171" s="7"/>
      <c r="Y171" s="7"/>
      <c r="Z171" s="7"/>
      <c r="AA171" s="7"/>
      <c r="AB171" s="7"/>
      <c r="AC171" s="7"/>
      <c r="AD171" s="7"/>
      <c r="AE171" s="7"/>
      <c r="AF171" s="7"/>
      <c r="AG171" s="7"/>
      <c r="AH171" s="7"/>
      <c r="AI171" s="51"/>
    </row>
    <row r="172" spans="2:37">
      <c r="B172" s="108" t="s">
        <v>215</v>
      </c>
      <c r="C172" s="104">
        <v>168</v>
      </c>
      <c r="D172" s="334">
        <v>0</v>
      </c>
      <c r="E172" s="335"/>
      <c r="F172" s="321">
        <v>0</v>
      </c>
      <c r="G172" s="321"/>
      <c r="H172" s="334">
        <v>0</v>
      </c>
      <c r="I172" s="335"/>
      <c r="J172" s="334">
        <v>0</v>
      </c>
      <c r="K172" s="335"/>
      <c r="L172" s="334">
        <v>0</v>
      </c>
      <c r="M172" s="335"/>
      <c r="N172" s="334">
        <v>0</v>
      </c>
      <c r="O172" s="335"/>
      <c r="P172" s="334">
        <v>0</v>
      </c>
      <c r="Q172" s="335"/>
      <c r="R172" s="336">
        <f t="shared" si="3"/>
        <v>0</v>
      </c>
      <c r="S172" s="337"/>
      <c r="T172" s="7"/>
      <c r="U172" s="7"/>
      <c r="V172" s="7"/>
      <c r="W172" s="7"/>
      <c r="X172" s="7"/>
      <c r="Y172" s="7"/>
      <c r="Z172" s="7"/>
      <c r="AA172" s="7"/>
      <c r="AB172" s="7"/>
      <c r="AC172" s="7"/>
      <c r="AD172" s="7"/>
      <c r="AE172" s="7"/>
      <c r="AF172" s="7"/>
      <c r="AG172" s="7"/>
      <c r="AH172" s="7"/>
      <c r="AI172" s="51"/>
    </row>
    <row r="173" spans="2:37">
      <c r="B173" s="108" t="s">
        <v>239</v>
      </c>
      <c r="C173" s="104">
        <v>169</v>
      </c>
      <c r="D173" s="334">
        <v>0</v>
      </c>
      <c r="E173" s="335"/>
      <c r="F173" s="321">
        <v>0</v>
      </c>
      <c r="G173" s="321"/>
      <c r="H173" s="334">
        <v>0</v>
      </c>
      <c r="I173" s="335"/>
      <c r="J173" s="334"/>
      <c r="K173" s="335"/>
      <c r="L173" s="334"/>
      <c r="M173" s="335"/>
      <c r="N173" s="334">
        <v>0</v>
      </c>
      <c r="O173" s="335"/>
      <c r="P173" s="334">
        <v>0</v>
      </c>
      <c r="Q173" s="335"/>
      <c r="R173" s="336">
        <f t="shared" si="3"/>
        <v>0</v>
      </c>
      <c r="S173" s="337"/>
      <c r="T173" s="7"/>
      <c r="U173" s="7"/>
      <c r="V173" s="7"/>
      <c r="W173" s="7"/>
      <c r="X173" s="7"/>
      <c r="Y173" s="7"/>
      <c r="Z173" s="7"/>
      <c r="AA173" s="7"/>
      <c r="AB173" s="7"/>
      <c r="AC173" s="7"/>
      <c r="AD173" s="7"/>
      <c r="AE173" s="7"/>
      <c r="AF173" s="7"/>
      <c r="AG173" s="7"/>
      <c r="AH173" s="7"/>
      <c r="AI173" s="51"/>
    </row>
    <row r="174" spans="2:37">
      <c r="B174" s="103" t="s">
        <v>242</v>
      </c>
      <c r="C174" s="104">
        <v>170</v>
      </c>
      <c r="D174" s="322"/>
      <c r="E174" s="323"/>
      <c r="F174" s="320">
        <v>0</v>
      </c>
      <c r="G174" s="320"/>
      <c r="H174" s="322">
        <v>0</v>
      </c>
      <c r="I174" s="323"/>
      <c r="J174" s="322">
        <v>0</v>
      </c>
      <c r="K174" s="323"/>
      <c r="L174" s="322">
        <v>0</v>
      </c>
      <c r="M174" s="323"/>
      <c r="N174" s="322"/>
      <c r="O174" s="323"/>
      <c r="P174" s="322">
        <v>0</v>
      </c>
      <c r="Q174" s="323"/>
      <c r="R174" s="332">
        <f t="shared" si="3"/>
        <v>0</v>
      </c>
      <c r="S174" s="333"/>
      <c r="T174" s="7"/>
      <c r="U174" s="7"/>
      <c r="V174" s="7"/>
      <c r="W174" s="7"/>
      <c r="X174" s="7"/>
      <c r="Y174" s="7"/>
      <c r="Z174" s="7"/>
      <c r="AA174" s="7"/>
      <c r="AB174" s="7"/>
      <c r="AC174" s="7"/>
      <c r="AD174" s="7"/>
      <c r="AE174" s="7"/>
      <c r="AF174" s="7"/>
      <c r="AG174" s="7"/>
      <c r="AH174" s="7"/>
      <c r="AI174" s="51"/>
    </row>
    <row r="175" spans="2:37">
      <c r="B175" s="103" t="s">
        <v>244</v>
      </c>
      <c r="C175" s="104">
        <v>180</v>
      </c>
      <c r="D175" s="322">
        <v>0</v>
      </c>
      <c r="E175" s="323"/>
      <c r="F175" s="320">
        <v>0</v>
      </c>
      <c r="G175" s="320"/>
      <c r="H175" s="322">
        <v>0</v>
      </c>
      <c r="I175" s="323"/>
      <c r="J175" s="322">
        <v>335</v>
      </c>
      <c r="K175" s="323"/>
      <c r="L175" s="322">
        <v>0</v>
      </c>
      <c r="M175" s="323"/>
      <c r="N175" s="322">
        <v>-335</v>
      </c>
      <c r="O175" s="323"/>
      <c r="P175" s="322">
        <v>0</v>
      </c>
      <c r="Q175" s="323"/>
      <c r="R175" s="332">
        <f t="shared" si="3"/>
        <v>0</v>
      </c>
      <c r="S175" s="333"/>
      <c r="T175" s="7"/>
      <c r="U175" s="7"/>
      <c r="V175" s="7"/>
      <c r="W175" s="7"/>
      <c r="X175" s="7"/>
      <c r="Y175" s="7"/>
      <c r="Z175" s="7"/>
      <c r="AA175" s="7"/>
      <c r="AB175" s="7"/>
      <c r="AC175" s="7"/>
      <c r="AD175" s="7"/>
      <c r="AE175" s="7"/>
      <c r="AF175" s="7"/>
      <c r="AG175" s="7"/>
      <c r="AH175" s="7"/>
      <c r="AI175" s="51"/>
    </row>
    <row r="176" spans="2:37">
      <c r="B176" s="103" t="s">
        <v>246</v>
      </c>
      <c r="C176" s="104">
        <v>190</v>
      </c>
      <c r="D176" s="322">
        <v>0</v>
      </c>
      <c r="E176" s="323"/>
      <c r="F176" s="320">
        <v>0</v>
      </c>
      <c r="G176" s="320"/>
      <c r="H176" s="322">
        <v>0</v>
      </c>
      <c r="I176" s="323"/>
      <c r="J176" s="322">
        <v>0</v>
      </c>
      <c r="K176" s="323"/>
      <c r="L176" s="322">
        <v>-10</v>
      </c>
      <c r="M176" s="323"/>
      <c r="N176" s="322">
        <v>10</v>
      </c>
      <c r="O176" s="323"/>
      <c r="P176" s="322">
        <v>0</v>
      </c>
      <c r="Q176" s="323"/>
      <c r="R176" s="332">
        <f t="shared" si="3"/>
        <v>0</v>
      </c>
      <c r="S176" s="333"/>
      <c r="T176" s="7"/>
      <c r="U176" s="7"/>
      <c r="V176" s="7"/>
      <c r="W176" s="7"/>
      <c r="X176" s="7"/>
      <c r="Y176" s="7"/>
      <c r="Z176" s="7"/>
      <c r="AA176" s="7"/>
      <c r="AB176" s="7"/>
      <c r="AC176" s="7"/>
      <c r="AD176" s="7"/>
      <c r="AE176" s="7"/>
      <c r="AF176" s="7"/>
      <c r="AG176" s="7"/>
      <c r="AH176" s="7"/>
      <c r="AI176" s="51"/>
    </row>
    <row r="177" spans="2:35">
      <c r="B177" s="134" t="s">
        <v>366</v>
      </c>
      <c r="C177" s="104">
        <v>200</v>
      </c>
      <c r="D177" s="320">
        <v>56271</v>
      </c>
      <c r="E177" s="320"/>
      <c r="F177" s="321">
        <f>'[1]прил 1'!H171</f>
        <v>0</v>
      </c>
      <c r="G177" s="321"/>
      <c r="H177" s="321">
        <v>10</v>
      </c>
      <c r="I177" s="321"/>
      <c r="J177" s="322">
        <v>377</v>
      </c>
      <c r="K177" s="323"/>
      <c r="L177" s="320">
        <v>10869</v>
      </c>
      <c r="M177" s="320"/>
      <c r="N177" s="320">
        <v>12683</v>
      </c>
      <c r="O177" s="320"/>
      <c r="P177" s="322"/>
      <c r="Q177" s="323"/>
      <c r="R177" s="322">
        <f>SUM(D177,J177:Q177)-F177-H177</f>
        <v>80190</v>
      </c>
      <c r="S177" s="323"/>
      <c r="T177" s="7"/>
      <c r="U177" s="7"/>
      <c r="V177" s="7"/>
      <c r="W177" s="7"/>
      <c r="X177" s="7"/>
      <c r="Y177" s="7"/>
      <c r="Z177" s="7"/>
      <c r="AA177" s="7"/>
      <c r="AB177" s="7"/>
      <c r="AC177" s="7"/>
      <c r="AD177" s="7"/>
      <c r="AE177" s="7"/>
      <c r="AF177" s="7"/>
      <c r="AG177" s="7"/>
      <c r="AH177" s="7"/>
      <c r="AI177" s="51"/>
    </row>
    <row r="178" spans="2:35">
      <c r="B178" s="98"/>
      <c r="C178" s="98"/>
      <c r="D178" s="98"/>
      <c r="E178" s="98"/>
      <c r="F178" s="98"/>
      <c r="G178" s="98"/>
      <c r="H178" s="98"/>
      <c r="I178" s="98"/>
      <c r="J178" s="98"/>
      <c r="K178" s="98"/>
      <c r="L178" s="98"/>
      <c r="M178" s="98"/>
      <c r="N178" s="98"/>
      <c r="O178" s="98"/>
      <c r="P178" s="98"/>
      <c r="Q178" s="98"/>
      <c r="S178" s="7"/>
      <c r="T178" s="7"/>
      <c r="U178" s="7"/>
      <c r="V178" s="7"/>
      <c r="W178" s="7"/>
      <c r="X178" s="7"/>
      <c r="Y178" s="7"/>
      <c r="Z178" s="7"/>
      <c r="AA178" s="7"/>
      <c r="AB178" s="7"/>
      <c r="AC178" s="7"/>
      <c r="AD178" s="7"/>
      <c r="AE178" s="7"/>
      <c r="AF178" s="7"/>
      <c r="AG178" s="7"/>
      <c r="AH178" s="7"/>
      <c r="AI178" s="51"/>
    </row>
    <row r="179" spans="2:35" ht="15.75">
      <c r="B179" s="135" t="s">
        <v>276</v>
      </c>
      <c r="C179" s="135"/>
      <c r="D179" s="136"/>
      <c r="E179" s="136"/>
      <c r="F179" s="136"/>
      <c r="G179" s="137"/>
      <c r="S179" s="161" t="s">
        <v>277</v>
      </c>
      <c r="T179" s="161"/>
      <c r="U179" s="161"/>
      <c r="V179" s="161"/>
      <c r="W179" s="161"/>
      <c r="X179" s="161"/>
      <c r="Y179" s="9"/>
      <c r="Z179" s="7"/>
      <c r="AA179" s="7"/>
      <c r="AB179" s="7"/>
      <c r="AC179" s="7"/>
      <c r="AD179" s="7"/>
      <c r="AE179" s="7"/>
      <c r="AF179" s="7"/>
      <c r="AG179" s="7"/>
      <c r="AH179" s="7"/>
      <c r="AI179" s="51"/>
    </row>
    <row r="180" spans="2:35" ht="15.75">
      <c r="B180" s="136"/>
      <c r="C180" s="136"/>
      <c r="D180" s="136"/>
      <c r="E180" s="136"/>
      <c r="F180" s="136"/>
      <c r="S180" s="7"/>
      <c r="T180" s="7"/>
      <c r="U180" s="7"/>
      <c r="V180" s="7"/>
      <c r="W180" s="7"/>
      <c r="X180" s="7"/>
      <c r="Y180" s="7"/>
      <c r="Z180" s="7"/>
      <c r="AA180" s="7"/>
      <c r="AB180" s="7"/>
      <c r="AC180" s="7"/>
      <c r="AD180" s="7"/>
      <c r="AE180" s="7"/>
      <c r="AF180" s="7"/>
      <c r="AG180" s="7"/>
      <c r="AH180" s="7"/>
      <c r="AI180" s="51"/>
    </row>
    <row r="181" spans="2:35" ht="15.75" customHeight="1">
      <c r="B181" s="138" t="s">
        <v>278</v>
      </c>
      <c r="C181" s="139"/>
      <c r="D181" s="139"/>
      <c r="E181" s="139"/>
      <c r="F181" s="140"/>
      <c r="G181" s="141" t="s">
        <v>279</v>
      </c>
      <c r="H181" s="142"/>
      <c r="I181" s="155"/>
      <c r="J181" s="156" t="s">
        <v>280</v>
      </c>
      <c r="K181" s="156"/>
      <c r="L181" s="49"/>
      <c r="M181" s="156" t="s">
        <v>281</v>
      </c>
      <c r="N181" s="156"/>
      <c r="O181" s="156"/>
      <c r="P181" s="142"/>
      <c r="S181" s="162" t="s">
        <v>278</v>
      </c>
      <c r="T181" s="163"/>
      <c r="U181" s="163"/>
      <c r="V181" s="155"/>
      <c r="W181" s="155"/>
      <c r="X181" s="49"/>
      <c r="Y181" s="167" t="s">
        <v>279</v>
      </c>
      <c r="Z181" s="324" t="s">
        <v>280</v>
      </c>
      <c r="AA181" s="325"/>
      <c r="AB181" s="156"/>
      <c r="AC181" s="156"/>
      <c r="AD181" s="156"/>
      <c r="AE181" s="326" t="s">
        <v>281</v>
      </c>
      <c r="AF181" s="325"/>
      <c r="AG181" s="7"/>
      <c r="AH181" s="7"/>
      <c r="AI181" s="51"/>
    </row>
    <row r="182" spans="2:35" ht="15.75" customHeight="1">
      <c r="B182" s="143"/>
      <c r="C182" s="144"/>
      <c r="D182" s="144"/>
      <c r="E182" s="144"/>
      <c r="F182" s="145"/>
      <c r="G182" s="146" t="s">
        <v>282</v>
      </c>
      <c r="H182" s="147"/>
      <c r="I182" s="7"/>
      <c r="J182" s="120" t="s">
        <v>283</v>
      </c>
      <c r="K182" s="120"/>
      <c r="L182" s="51"/>
      <c r="M182" s="327" t="s">
        <v>284</v>
      </c>
      <c r="N182" s="235"/>
      <c r="O182" s="235"/>
      <c r="P182" s="328"/>
      <c r="S182" s="6"/>
      <c r="T182" s="7"/>
      <c r="U182" s="7"/>
      <c r="V182" s="7"/>
      <c r="W182" s="7"/>
      <c r="X182" s="51"/>
      <c r="Y182" s="168" t="s">
        <v>282</v>
      </c>
      <c r="Z182" s="327" t="s">
        <v>283</v>
      </c>
      <c r="AA182" s="328"/>
      <c r="AB182" s="120"/>
      <c r="AC182" s="120"/>
      <c r="AD182" s="120"/>
      <c r="AE182" s="235" t="s">
        <v>285</v>
      </c>
      <c r="AF182" s="328"/>
      <c r="AG182" s="7"/>
      <c r="AH182" s="7"/>
      <c r="AI182" s="51"/>
    </row>
    <row r="183" spans="2:35" ht="15.75" customHeight="1">
      <c r="B183" s="148"/>
      <c r="C183" s="149"/>
      <c r="D183" s="149"/>
      <c r="E183" s="149"/>
      <c r="F183" s="150"/>
      <c r="G183" s="14"/>
      <c r="H183" s="60"/>
      <c r="I183" s="15"/>
      <c r="J183" s="15"/>
      <c r="K183" s="15"/>
      <c r="L183" s="60"/>
      <c r="M183" s="157" t="s">
        <v>286</v>
      </c>
      <c r="N183" s="157"/>
      <c r="O183" s="157"/>
      <c r="P183" s="158"/>
      <c r="S183" s="14"/>
      <c r="T183" s="15"/>
      <c r="U183" s="15"/>
      <c r="V183" s="15"/>
      <c r="W183" s="15"/>
      <c r="X183" s="60"/>
      <c r="Y183" s="158"/>
      <c r="Z183" s="169"/>
      <c r="AA183" s="158"/>
      <c r="AB183" s="157"/>
      <c r="AC183" s="157"/>
      <c r="AD183" s="157"/>
      <c r="AE183" s="329" t="s">
        <v>287</v>
      </c>
      <c r="AF183" s="330"/>
      <c r="AG183" s="7"/>
      <c r="AH183" s="7"/>
      <c r="AI183" s="51"/>
    </row>
    <row r="184" spans="2:35">
      <c r="B184" s="6"/>
      <c r="C184" s="7"/>
      <c r="D184" s="7"/>
      <c r="E184" s="7"/>
      <c r="F184" s="51"/>
      <c r="G184" s="6"/>
      <c r="H184" s="51"/>
      <c r="I184" s="7"/>
      <c r="J184" s="7"/>
      <c r="K184" s="7"/>
      <c r="L184" s="51"/>
      <c r="M184" s="7"/>
      <c r="N184" s="7"/>
      <c r="O184" s="7"/>
      <c r="P184" s="51"/>
      <c r="S184" s="6"/>
      <c r="T184" s="7"/>
      <c r="U184" s="7"/>
      <c r="V184" s="7"/>
      <c r="W184" s="7"/>
      <c r="X184" s="51"/>
      <c r="Y184" s="51"/>
      <c r="Z184" s="6"/>
      <c r="AA184" s="51"/>
      <c r="AB184" s="7"/>
      <c r="AC184" s="7"/>
      <c r="AD184" s="7"/>
      <c r="AE184" s="7"/>
      <c r="AF184" s="51"/>
      <c r="AG184" s="7"/>
      <c r="AH184" s="7"/>
      <c r="AI184" s="51"/>
    </row>
    <row r="185" spans="2:35">
      <c r="B185" s="14" t="s">
        <v>288</v>
      </c>
      <c r="C185" s="15"/>
      <c r="D185" s="15"/>
      <c r="E185" s="15"/>
      <c r="F185" s="60"/>
      <c r="G185" s="14" t="s">
        <v>289</v>
      </c>
      <c r="H185" s="60"/>
      <c r="I185" s="331">
        <v>1534</v>
      </c>
      <c r="J185" s="329"/>
      <c r="K185" s="329"/>
      <c r="L185" s="330"/>
      <c r="M185" s="331">
        <v>1534</v>
      </c>
      <c r="N185" s="329"/>
      <c r="O185" s="329"/>
      <c r="P185" s="330"/>
      <c r="S185" s="14" t="s">
        <v>31</v>
      </c>
      <c r="T185" s="15"/>
      <c r="U185" s="15"/>
      <c r="V185" s="15"/>
      <c r="W185" s="15"/>
      <c r="X185" s="60"/>
      <c r="Y185" s="60" t="s">
        <v>290</v>
      </c>
      <c r="Z185" s="262">
        <v>49470</v>
      </c>
      <c r="AA185" s="263"/>
      <c r="AB185" s="15"/>
      <c r="AC185" s="15"/>
      <c r="AD185" s="15"/>
      <c r="AE185" s="316">
        <v>71924</v>
      </c>
      <c r="AF185" s="263"/>
      <c r="AG185" s="7"/>
      <c r="AH185" s="7"/>
      <c r="AI185" s="51"/>
    </row>
    <row r="186" spans="2:35">
      <c r="B186" s="151" t="s">
        <v>291</v>
      </c>
      <c r="C186" s="152"/>
      <c r="D186" s="152"/>
      <c r="E186" s="152"/>
      <c r="F186" s="153"/>
      <c r="G186" s="151" t="s">
        <v>289</v>
      </c>
      <c r="H186" s="153"/>
      <c r="I186" s="278">
        <v>7</v>
      </c>
      <c r="J186" s="279"/>
      <c r="K186" s="279"/>
      <c r="L186" s="280"/>
      <c r="M186" s="278">
        <v>6</v>
      </c>
      <c r="N186" s="279"/>
      <c r="O186" s="279"/>
      <c r="P186" s="280"/>
      <c r="S186" s="6" t="s">
        <v>292</v>
      </c>
      <c r="T186" s="7"/>
      <c r="U186" s="7"/>
      <c r="V186" s="7"/>
      <c r="W186" s="7"/>
      <c r="X186" s="51"/>
      <c r="Y186" s="51"/>
      <c r="Z186" s="6"/>
      <c r="AA186" s="51"/>
      <c r="AB186" s="7"/>
      <c r="AC186" s="7"/>
      <c r="AD186" s="7"/>
      <c r="AE186" s="7"/>
      <c r="AF186" s="51"/>
      <c r="AG186" s="7"/>
      <c r="AH186" s="7"/>
      <c r="AI186" s="51"/>
    </row>
    <row r="187" spans="2:35">
      <c r="B187" s="151" t="s">
        <v>293</v>
      </c>
      <c r="C187" s="152"/>
      <c r="D187" s="152"/>
      <c r="E187" s="152"/>
      <c r="F187" s="153"/>
      <c r="G187" s="151" t="s">
        <v>289</v>
      </c>
      <c r="H187" s="153"/>
      <c r="I187" s="152"/>
      <c r="J187" s="152"/>
      <c r="K187" s="152"/>
      <c r="L187" s="153"/>
      <c r="M187" s="152"/>
      <c r="N187" s="152"/>
      <c r="O187" s="152"/>
      <c r="P187" s="153"/>
      <c r="S187" s="164" t="s">
        <v>294</v>
      </c>
      <c r="T187" s="165"/>
      <c r="U187" s="165"/>
      <c r="V187" s="165"/>
      <c r="W187" s="165"/>
      <c r="X187" s="166"/>
      <c r="Y187" s="60" t="s">
        <v>290</v>
      </c>
      <c r="Z187" s="281">
        <v>47118</v>
      </c>
      <c r="AA187" s="282"/>
      <c r="AB187" s="165"/>
      <c r="AC187" s="165"/>
      <c r="AD187" s="165"/>
      <c r="AE187" s="315">
        <v>66849</v>
      </c>
      <c r="AF187" s="282"/>
      <c r="AG187" s="7"/>
      <c r="AH187" s="7"/>
      <c r="AI187" s="51"/>
    </row>
    <row r="188" spans="2:35">
      <c r="B188" s="151" t="s">
        <v>295</v>
      </c>
      <c r="C188" s="152"/>
      <c r="D188" s="152"/>
      <c r="E188" s="152"/>
      <c r="F188" s="153"/>
      <c r="G188" s="151" t="s">
        <v>289</v>
      </c>
      <c r="H188" s="153"/>
      <c r="I188" s="278">
        <v>1527</v>
      </c>
      <c r="J188" s="279"/>
      <c r="K188" s="279"/>
      <c r="L188" s="280"/>
      <c r="M188" s="278">
        <v>1528</v>
      </c>
      <c r="N188" s="279"/>
      <c r="O188" s="279"/>
      <c r="P188" s="280"/>
      <c r="S188" s="151" t="s">
        <v>296</v>
      </c>
      <c r="T188" s="152"/>
      <c r="U188" s="152"/>
      <c r="V188" s="152"/>
      <c r="W188" s="152"/>
      <c r="X188" s="153"/>
      <c r="Y188" s="60" t="s">
        <v>290</v>
      </c>
      <c r="Z188" s="309">
        <v>22839</v>
      </c>
      <c r="AA188" s="310"/>
      <c r="AB188" s="152"/>
      <c r="AC188" s="152"/>
      <c r="AD188" s="152"/>
      <c r="AE188" s="311">
        <v>4341</v>
      </c>
      <c r="AF188" s="310"/>
      <c r="AG188" s="7"/>
      <c r="AH188" s="7"/>
      <c r="AI188" s="51"/>
    </row>
    <row r="189" spans="2:35">
      <c r="B189" s="151" t="s">
        <v>293</v>
      </c>
      <c r="C189" s="152"/>
      <c r="D189" s="152"/>
      <c r="E189" s="152"/>
      <c r="F189" s="153"/>
      <c r="G189" s="151" t="s">
        <v>289</v>
      </c>
      <c r="H189" s="153"/>
      <c r="I189" s="152"/>
      <c r="J189" s="152"/>
      <c r="K189" s="152"/>
      <c r="L189" s="153"/>
      <c r="M189" s="152"/>
      <c r="N189" s="152"/>
      <c r="O189" s="152"/>
      <c r="P189" s="153"/>
      <c r="S189" s="6" t="s">
        <v>297</v>
      </c>
      <c r="T189" s="7"/>
      <c r="U189" s="7"/>
      <c r="V189" s="7"/>
      <c r="W189" s="7"/>
      <c r="X189" s="51"/>
      <c r="Y189" s="51"/>
      <c r="Z189" s="260">
        <v>2352</v>
      </c>
      <c r="AA189" s="261"/>
      <c r="AB189" s="7"/>
      <c r="AC189" s="7"/>
      <c r="AD189" s="7"/>
      <c r="AE189" s="7"/>
      <c r="AF189" s="51"/>
      <c r="AG189" s="7"/>
      <c r="AH189" s="7"/>
      <c r="AI189" s="51"/>
    </row>
    <row r="190" spans="2:35" ht="17.25" customHeight="1">
      <c r="B190" s="154" t="s">
        <v>298</v>
      </c>
      <c r="C190" s="155"/>
      <c r="D190" s="155"/>
      <c r="E190" s="155"/>
      <c r="F190" s="49"/>
      <c r="G190" s="154"/>
      <c r="H190" s="49"/>
      <c r="I190" s="155"/>
      <c r="J190" s="155"/>
      <c r="K190" s="155"/>
      <c r="L190" s="49"/>
      <c r="M190" s="155"/>
      <c r="N190" s="155"/>
      <c r="O190" s="155"/>
      <c r="P190" s="49"/>
      <c r="S190" s="14" t="s">
        <v>299</v>
      </c>
      <c r="T190" s="15"/>
      <c r="U190" s="15"/>
      <c r="V190" s="15"/>
      <c r="W190" s="15"/>
      <c r="X190" s="60"/>
      <c r="Y190" s="60" t="s">
        <v>290</v>
      </c>
      <c r="Z190" s="262"/>
      <c r="AA190" s="263"/>
      <c r="AB190" s="15"/>
      <c r="AC190" s="15"/>
      <c r="AD190" s="15"/>
      <c r="AE190" s="316">
        <v>5075</v>
      </c>
      <c r="AF190" s="263"/>
      <c r="AG190" s="7"/>
      <c r="AH190" s="7"/>
      <c r="AI190" s="51"/>
    </row>
    <row r="191" spans="2:35">
      <c r="B191" s="14" t="s">
        <v>300</v>
      </c>
      <c r="C191" s="15"/>
      <c r="D191" s="15"/>
      <c r="E191" s="15"/>
      <c r="F191" s="60"/>
      <c r="G191" s="14" t="s">
        <v>301</v>
      </c>
      <c r="H191" s="60"/>
      <c r="I191" s="317">
        <v>287898.99</v>
      </c>
      <c r="J191" s="318"/>
      <c r="K191" s="318"/>
      <c r="L191" s="319"/>
      <c r="M191" s="317">
        <v>795.5</v>
      </c>
      <c r="N191" s="318"/>
      <c r="O191" s="318"/>
      <c r="P191" s="319"/>
      <c r="S191" s="114" t="s">
        <v>302</v>
      </c>
      <c r="T191" s="7"/>
      <c r="U191" s="7"/>
      <c r="V191" s="7"/>
      <c r="W191" s="7"/>
      <c r="X191" s="51"/>
      <c r="Y191" s="51"/>
      <c r="Z191" s="6"/>
      <c r="AA191" s="51"/>
      <c r="AB191" s="7"/>
      <c r="AC191" s="7"/>
      <c r="AD191" s="7"/>
      <c r="AE191" s="7"/>
      <c r="AF191" s="51"/>
      <c r="AG191" s="7"/>
      <c r="AH191" s="7"/>
      <c r="AI191" s="51"/>
    </row>
    <row r="192" spans="2:35">
      <c r="B192" s="154" t="s">
        <v>303</v>
      </c>
      <c r="C192" s="155"/>
      <c r="D192" s="155"/>
      <c r="E192" s="155"/>
      <c r="F192" s="49"/>
      <c r="G192" s="154"/>
      <c r="H192" s="49"/>
      <c r="I192" s="159"/>
      <c r="J192" s="159"/>
      <c r="K192" s="159"/>
      <c r="L192" s="160"/>
      <c r="M192" s="155"/>
      <c r="N192" s="155"/>
      <c r="O192" s="155"/>
      <c r="P192" s="49"/>
      <c r="S192" s="115" t="s">
        <v>304</v>
      </c>
      <c r="T192" s="15"/>
      <c r="U192" s="15"/>
      <c r="V192" s="15"/>
      <c r="W192" s="15"/>
      <c r="X192" s="60"/>
      <c r="Y192" s="60" t="s">
        <v>290</v>
      </c>
      <c r="Z192" s="262">
        <v>-1077</v>
      </c>
      <c r="AA192" s="263"/>
      <c r="AB192" s="15"/>
      <c r="AC192" s="15"/>
      <c r="AD192" s="15"/>
      <c r="AE192" s="316">
        <v>-744</v>
      </c>
      <c r="AF192" s="263"/>
      <c r="AG192" s="7"/>
      <c r="AH192" s="7"/>
      <c r="AI192" s="51"/>
    </row>
    <row r="193" spans="2:36">
      <c r="B193" s="14" t="s">
        <v>300</v>
      </c>
      <c r="C193" s="15"/>
      <c r="D193" s="15"/>
      <c r="E193" s="15"/>
      <c r="F193" s="60"/>
      <c r="G193" s="14" t="s">
        <v>305</v>
      </c>
      <c r="H193" s="60"/>
      <c r="I193" s="312">
        <v>0</v>
      </c>
      <c r="J193" s="313"/>
      <c r="K193" s="313"/>
      <c r="L193" s="314"/>
      <c r="M193" s="305">
        <v>0</v>
      </c>
      <c r="N193" s="290"/>
      <c r="O193" s="290"/>
      <c r="P193" s="291"/>
      <c r="S193" s="114" t="s">
        <v>306</v>
      </c>
      <c r="T193" s="7"/>
      <c r="U193" s="7"/>
      <c r="V193" s="7"/>
      <c r="W193" s="7"/>
      <c r="X193" s="51"/>
      <c r="Y193" s="247" t="s">
        <v>290</v>
      </c>
      <c r="Z193" s="6"/>
      <c r="AA193" s="51"/>
      <c r="AB193" s="7"/>
      <c r="AC193" s="7"/>
      <c r="AD193" s="7"/>
      <c r="AE193" s="7"/>
      <c r="AF193" s="51"/>
      <c r="AG193" s="7"/>
      <c r="AH193" s="7"/>
      <c r="AI193" s="51"/>
    </row>
    <row r="194" spans="2:36">
      <c r="B194" s="6" t="s">
        <v>307</v>
      </c>
      <c r="C194" s="7"/>
      <c r="D194" s="7"/>
      <c r="E194" s="7"/>
      <c r="F194" s="51"/>
      <c r="G194" s="6"/>
      <c r="H194" s="51"/>
      <c r="I194" s="181"/>
      <c r="J194" s="181"/>
      <c r="K194" s="181"/>
      <c r="L194" s="182"/>
      <c r="M194" s="7"/>
      <c r="N194" s="7"/>
      <c r="O194" s="7"/>
      <c r="P194" s="51"/>
      <c r="S194" s="115" t="s">
        <v>308</v>
      </c>
      <c r="T194" s="15"/>
      <c r="U194" s="15"/>
      <c r="V194" s="15"/>
      <c r="W194" s="15"/>
      <c r="X194" s="60"/>
      <c r="Y194" s="248"/>
      <c r="Z194" s="262">
        <v>21564</v>
      </c>
      <c r="AA194" s="263"/>
      <c r="AB194" s="15"/>
      <c r="AC194" s="15"/>
      <c r="AD194" s="15"/>
      <c r="AE194" s="316">
        <v>10</v>
      </c>
      <c r="AF194" s="263"/>
      <c r="AG194" s="7"/>
      <c r="AH194" s="7"/>
      <c r="AI194" s="51"/>
    </row>
    <row r="195" spans="2:36">
      <c r="B195" s="14" t="s">
        <v>309</v>
      </c>
      <c r="C195" s="15"/>
      <c r="D195" s="15"/>
      <c r="E195" s="15"/>
      <c r="F195" s="60"/>
      <c r="G195" s="14" t="s">
        <v>310</v>
      </c>
      <c r="H195" s="60"/>
      <c r="I195" s="298">
        <v>5.1163019999999999E-5</v>
      </c>
      <c r="J195" s="299"/>
      <c r="K195" s="299"/>
      <c r="L195" s="300"/>
      <c r="M195" s="298">
        <v>1.0208304999999999E-4</v>
      </c>
      <c r="N195" s="299"/>
      <c r="O195" s="299"/>
      <c r="P195" s="300"/>
      <c r="S195" s="114" t="s">
        <v>311</v>
      </c>
      <c r="T195" s="7"/>
      <c r="U195" s="7"/>
      <c r="V195" s="7"/>
      <c r="W195" s="7"/>
      <c r="X195" s="51"/>
      <c r="Y195" s="247" t="s">
        <v>290</v>
      </c>
      <c r="Z195" s="6"/>
      <c r="AA195" s="51"/>
      <c r="AB195" s="7"/>
      <c r="AC195" s="7"/>
      <c r="AD195" s="7"/>
      <c r="AE195" s="7"/>
      <c r="AF195" s="51"/>
      <c r="AG195" s="7"/>
      <c r="AH195" s="7"/>
      <c r="AI195" s="51"/>
    </row>
    <row r="196" spans="2:36">
      <c r="B196" s="6" t="s">
        <v>312</v>
      </c>
      <c r="C196" s="7"/>
      <c r="D196" s="7"/>
      <c r="E196" s="7"/>
      <c r="F196" s="51"/>
      <c r="G196" s="6"/>
      <c r="H196" s="51"/>
      <c r="I196" s="181"/>
      <c r="J196" s="181"/>
      <c r="K196" s="181"/>
      <c r="L196" s="182"/>
      <c r="M196" s="7"/>
      <c r="N196" s="7"/>
      <c r="O196" s="7"/>
      <c r="P196" s="51"/>
      <c r="S196" s="114" t="s">
        <v>313</v>
      </c>
      <c r="T196" s="7"/>
      <c r="U196" s="7"/>
      <c r="V196" s="7"/>
      <c r="W196" s="7"/>
      <c r="X196" s="51"/>
      <c r="Y196" s="249"/>
      <c r="Z196" s="301">
        <v>363</v>
      </c>
      <c r="AA196" s="302"/>
      <c r="AB196" s="7"/>
      <c r="AC196" s="7"/>
      <c r="AD196" s="7"/>
      <c r="AE196" s="303">
        <v>992</v>
      </c>
      <c r="AF196" s="304"/>
      <c r="AG196" s="7"/>
      <c r="AH196" s="7"/>
      <c r="AI196" s="51"/>
    </row>
    <row r="197" spans="2:36">
      <c r="B197" s="14" t="s">
        <v>314</v>
      </c>
      <c r="C197" s="15"/>
      <c r="D197" s="15"/>
      <c r="E197" s="15"/>
      <c r="F197" s="60"/>
      <c r="G197" s="14" t="s">
        <v>310</v>
      </c>
      <c r="H197" s="60"/>
      <c r="I197" s="305">
        <v>0</v>
      </c>
      <c r="J197" s="290"/>
      <c r="K197" s="290"/>
      <c r="L197" s="291"/>
      <c r="M197" s="306" t="s">
        <v>315</v>
      </c>
      <c r="N197" s="307"/>
      <c r="O197" s="307"/>
      <c r="P197" s="308"/>
      <c r="S197" s="115" t="s">
        <v>316</v>
      </c>
      <c r="T197" s="15"/>
      <c r="U197" s="15"/>
      <c r="V197" s="15"/>
      <c r="W197" s="15"/>
      <c r="X197" s="60"/>
      <c r="Y197" s="248"/>
      <c r="Z197" s="14"/>
      <c r="AA197" s="60"/>
      <c r="AB197" s="15"/>
      <c r="AC197" s="15"/>
      <c r="AD197" s="15"/>
      <c r="AE197" s="15"/>
      <c r="AF197" s="60"/>
      <c r="AG197" s="7"/>
      <c r="AH197" s="7"/>
      <c r="AI197" s="51"/>
    </row>
    <row r="198" spans="2:36">
      <c r="B198" s="6" t="s">
        <v>312</v>
      </c>
      <c r="C198" s="7"/>
      <c r="D198" s="7"/>
      <c r="E198" s="7"/>
      <c r="F198" s="51"/>
      <c r="G198" s="6"/>
      <c r="H198" s="51"/>
      <c r="I198" s="7"/>
      <c r="J198" s="7"/>
      <c r="K198" s="7"/>
      <c r="L198" s="51"/>
      <c r="M198" s="7"/>
      <c r="N198" s="7"/>
      <c r="O198" s="7"/>
      <c r="P198" s="51"/>
      <c r="S198" s="189" t="s">
        <v>317</v>
      </c>
      <c r="T198" s="152"/>
      <c r="U198" s="152"/>
      <c r="V198" s="152"/>
      <c r="W198" s="152"/>
      <c r="X198" s="153"/>
      <c r="Y198" s="60" t="s">
        <v>290</v>
      </c>
      <c r="Z198" s="278">
        <v>22476</v>
      </c>
      <c r="AA198" s="280"/>
      <c r="AB198" s="152"/>
      <c r="AC198" s="152"/>
      <c r="AD198" s="152"/>
      <c r="AE198" s="279">
        <v>3349</v>
      </c>
      <c r="AF198" s="280"/>
      <c r="AG198" s="7"/>
      <c r="AH198" s="7"/>
      <c r="AI198" s="51"/>
    </row>
    <row r="199" spans="2:36">
      <c r="B199" s="14" t="s">
        <v>318</v>
      </c>
      <c r="C199" s="15"/>
      <c r="D199" s="15"/>
      <c r="E199" s="15"/>
      <c r="F199" s="60"/>
      <c r="G199" s="14" t="s">
        <v>310</v>
      </c>
      <c r="H199" s="60"/>
      <c r="I199" s="305">
        <v>0</v>
      </c>
      <c r="J199" s="290"/>
      <c r="K199" s="290"/>
      <c r="L199" s="291"/>
      <c r="M199" s="306" t="s">
        <v>315</v>
      </c>
      <c r="N199" s="307"/>
      <c r="O199" s="307"/>
      <c r="P199" s="308"/>
      <c r="S199" s="189" t="s">
        <v>126</v>
      </c>
      <c r="T199" s="152"/>
      <c r="U199" s="152"/>
      <c r="V199" s="152"/>
      <c r="W199" s="152"/>
      <c r="X199" s="153"/>
      <c r="Y199" s="60" t="s">
        <v>290</v>
      </c>
      <c r="Z199" s="309">
        <v>12683</v>
      </c>
      <c r="AA199" s="310"/>
      <c r="AB199" s="152"/>
      <c r="AC199" s="152"/>
      <c r="AD199" s="152"/>
      <c r="AE199" s="311">
        <v>-8674</v>
      </c>
      <c r="AF199" s="310"/>
      <c r="AG199" s="7"/>
      <c r="AH199" s="7"/>
      <c r="AI199" s="51"/>
    </row>
    <row r="200" spans="2:36">
      <c r="B200" s="6" t="s">
        <v>319</v>
      </c>
      <c r="C200" s="7"/>
      <c r="D200" s="7"/>
      <c r="E200" s="7"/>
      <c r="F200" s="51"/>
      <c r="G200" s="6"/>
      <c r="H200" s="51"/>
      <c r="I200" s="7"/>
      <c r="J200" s="7"/>
      <c r="K200" s="7"/>
      <c r="L200" s="51"/>
      <c r="M200" s="7"/>
      <c r="N200" s="7"/>
      <c r="O200" s="7"/>
      <c r="P200" s="51"/>
      <c r="S200" s="189" t="s">
        <v>68</v>
      </c>
      <c r="T200" s="152"/>
      <c r="U200" s="152"/>
      <c r="V200" s="152"/>
      <c r="W200" s="152"/>
      <c r="X200" s="153"/>
      <c r="Y200" s="153" t="s">
        <v>301</v>
      </c>
      <c r="Z200" s="278">
        <v>0</v>
      </c>
      <c r="AA200" s="280"/>
      <c r="AB200" s="152"/>
      <c r="AC200" s="152"/>
      <c r="AD200" s="152"/>
      <c r="AE200" s="279">
        <v>0</v>
      </c>
      <c r="AF200" s="280"/>
      <c r="AG200" s="7"/>
      <c r="AH200" s="7"/>
      <c r="AI200" s="51"/>
    </row>
    <row r="201" spans="2:36">
      <c r="B201" s="14" t="s">
        <v>320</v>
      </c>
      <c r="C201" s="15"/>
      <c r="D201" s="15"/>
      <c r="E201" s="15"/>
      <c r="F201" s="60"/>
      <c r="G201" s="14" t="s">
        <v>310</v>
      </c>
      <c r="H201" s="60"/>
      <c r="I201" s="312">
        <v>0</v>
      </c>
      <c r="J201" s="313"/>
      <c r="K201" s="313"/>
      <c r="L201" s="314"/>
      <c r="M201" s="305">
        <v>0</v>
      </c>
      <c r="N201" s="290"/>
      <c r="O201" s="290"/>
      <c r="P201" s="291"/>
      <c r="S201" s="189" t="s">
        <v>321</v>
      </c>
      <c r="T201" s="152"/>
      <c r="U201" s="152"/>
      <c r="V201" s="152"/>
      <c r="W201" s="152"/>
      <c r="X201" s="153"/>
      <c r="Y201" s="153" t="s">
        <v>301</v>
      </c>
      <c r="Z201" s="309">
        <v>0</v>
      </c>
      <c r="AA201" s="310"/>
      <c r="AB201" s="152"/>
      <c r="AC201" s="152"/>
      <c r="AD201" s="152"/>
      <c r="AE201" s="311">
        <v>0</v>
      </c>
      <c r="AF201" s="310"/>
      <c r="AG201" s="7"/>
      <c r="AH201" s="7"/>
      <c r="AI201" s="51"/>
    </row>
    <row r="202" spans="2:36">
      <c r="B202" s="6" t="s">
        <v>322</v>
      </c>
      <c r="C202" s="7"/>
      <c r="D202" s="7"/>
      <c r="E202" s="7"/>
      <c r="F202" s="51"/>
      <c r="G202" s="14" t="s">
        <v>310</v>
      </c>
      <c r="H202" s="51"/>
      <c r="I202" s="270">
        <v>0</v>
      </c>
      <c r="J202" s="271"/>
      <c r="K202" s="271"/>
      <c r="L202" s="272"/>
      <c r="M202" s="273">
        <v>0</v>
      </c>
      <c r="N202" s="274"/>
      <c r="O202" s="274"/>
      <c r="P202" s="275"/>
      <c r="Q202" s="190"/>
      <c r="R202" s="190"/>
      <c r="S202" s="112" t="s">
        <v>323</v>
      </c>
      <c r="T202" s="165"/>
      <c r="U202" s="165"/>
      <c r="V202" s="165"/>
      <c r="W202" s="165"/>
      <c r="X202" s="191"/>
      <c r="Y202" s="191" t="s">
        <v>324</v>
      </c>
      <c r="Z202" s="276"/>
      <c r="AA202" s="277"/>
      <c r="AB202" s="194"/>
      <c r="AC202" s="194"/>
      <c r="AD202" s="194"/>
      <c r="AE202" s="283"/>
      <c r="AF202" s="277"/>
      <c r="AG202" s="7"/>
      <c r="AH202" s="7"/>
      <c r="AI202" s="51"/>
    </row>
    <row r="203" spans="2:36">
      <c r="B203" s="14" t="s">
        <v>325</v>
      </c>
      <c r="C203" s="15"/>
      <c r="D203" s="15"/>
      <c r="E203" s="15"/>
      <c r="F203" s="60"/>
      <c r="G203" s="14"/>
      <c r="H203" s="60"/>
      <c r="I203" s="14"/>
      <c r="J203" s="183"/>
      <c r="K203" s="15"/>
      <c r="L203" s="60"/>
      <c r="M203" s="15"/>
      <c r="N203" s="15"/>
      <c r="O203" s="15"/>
      <c r="P203" s="60"/>
      <c r="Q203" s="190"/>
      <c r="R203" s="190"/>
      <c r="S203" s="190"/>
    </row>
    <row r="204" spans="2:36">
      <c r="B204" s="6" t="s">
        <v>322</v>
      </c>
      <c r="C204" s="7"/>
      <c r="D204" s="7"/>
      <c r="E204" s="7"/>
      <c r="F204" s="51"/>
      <c r="G204" s="7" t="s">
        <v>310</v>
      </c>
      <c r="H204" s="51"/>
      <c r="I204" s="284" t="s">
        <v>315</v>
      </c>
      <c r="J204" s="285"/>
      <c r="K204" s="285"/>
      <c r="L204" s="285"/>
      <c r="M204" s="285" t="s">
        <v>315</v>
      </c>
      <c r="N204" s="285"/>
      <c r="O204" s="285"/>
      <c r="P204" s="286"/>
      <c r="S204" s="120"/>
      <c r="T204" s="120"/>
      <c r="U204" s="120"/>
      <c r="V204" s="120"/>
      <c r="W204" s="120"/>
      <c r="X204" s="120"/>
      <c r="Y204" s="120"/>
      <c r="Z204" s="7"/>
      <c r="AA204" s="7"/>
      <c r="AB204" s="7"/>
      <c r="AC204" s="7"/>
      <c r="AD204" s="7"/>
      <c r="AE204" s="7"/>
      <c r="AF204" s="7"/>
      <c r="AG204" s="7"/>
      <c r="AH204" s="7"/>
      <c r="AI204" s="7"/>
      <c r="AJ204" s="7"/>
    </row>
    <row r="205" spans="2:36">
      <c r="B205" s="172" t="s">
        <v>326</v>
      </c>
      <c r="C205" s="173"/>
      <c r="D205" s="173"/>
      <c r="E205" s="173"/>
      <c r="F205" s="174"/>
      <c r="G205" s="287"/>
      <c r="H205" s="288"/>
      <c r="I205" s="14"/>
      <c r="J205" s="15"/>
      <c r="K205" s="15"/>
      <c r="L205" s="60"/>
      <c r="M205" s="15"/>
      <c r="N205" s="15"/>
      <c r="O205" s="15"/>
      <c r="P205" s="60"/>
      <c r="S205" s="116"/>
      <c r="T205" s="116"/>
      <c r="U205" s="116"/>
      <c r="V205" s="116"/>
      <c r="W205" s="116"/>
      <c r="X205" s="116"/>
      <c r="Y205" s="116"/>
      <c r="Z205" s="116"/>
      <c r="AA205" s="116"/>
      <c r="AB205" s="116"/>
      <c r="AC205" s="116"/>
      <c r="AD205" s="116"/>
      <c r="AE205" s="116"/>
      <c r="AF205" s="125"/>
      <c r="AG205" s="7"/>
      <c r="AH205" s="7"/>
      <c r="AI205" s="7"/>
      <c r="AJ205" s="7"/>
    </row>
    <row r="206" spans="2:36">
      <c r="B206" s="6" t="s">
        <v>327</v>
      </c>
      <c r="C206" s="7"/>
      <c r="D206" s="7"/>
      <c r="E206" s="7"/>
      <c r="F206" s="51"/>
      <c r="G206" s="6" t="s">
        <v>328</v>
      </c>
      <c r="H206" s="51"/>
      <c r="I206" s="184"/>
      <c r="J206" s="185"/>
      <c r="K206" s="185"/>
      <c r="L206" s="186"/>
      <c r="M206" s="273" t="s">
        <v>329</v>
      </c>
      <c r="N206" s="274"/>
      <c r="O206" s="274"/>
      <c r="P206" s="275"/>
      <c r="Q206" s="190"/>
      <c r="R206" s="190"/>
      <c r="S206" s="126"/>
      <c r="T206" s="126"/>
      <c r="U206" s="126"/>
      <c r="V206" s="126"/>
      <c r="W206" s="126"/>
      <c r="X206" s="126"/>
      <c r="Y206" s="126"/>
      <c r="Z206" s="126"/>
      <c r="AA206" s="123"/>
      <c r="AB206" s="116"/>
      <c r="AC206" s="116"/>
      <c r="AD206" s="116"/>
      <c r="AE206" s="123"/>
      <c r="AF206" s="125"/>
      <c r="AG206" s="7"/>
      <c r="AH206" s="7"/>
      <c r="AI206" s="7"/>
      <c r="AJ206" s="7"/>
    </row>
    <row r="207" spans="2:36">
      <c r="B207" s="14"/>
      <c r="C207" s="15"/>
      <c r="D207" s="15"/>
      <c r="E207" s="15"/>
      <c r="F207" s="60"/>
      <c r="G207" s="14" t="s">
        <v>330</v>
      </c>
      <c r="H207" s="60"/>
      <c r="I207" s="14"/>
      <c r="J207" s="183"/>
      <c r="K207" s="15"/>
      <c r="L207" s="60"/>
      <c r="M207" s="15"/>
      <c r="N207" s="15"/>
      <c r="O207" s="15"/>
      <c r="P207" s="60"/>
      <c r="Q207" s="190"/>
      <c r="R207" s="190"/>
      <c r="S207" s="126"/>
      <c r="T207" s="126"/>
      <c r="U207" s="126"/>
      <c r="V207" s="126"/>
      <c r="W207" s="126"/>
      <c r="X207" s="126"/>
      <c r="Y207" s="123"/>
      <c r="Z207" s="123"/>
      <c r="AA207" s="116"/>
      <c r="AB207" s="116"/>
      <c r="AC207" s="116"/>
      <c r="AD207" s="116"/>
      <c r="AE207" s="123"/>
      <c r="AF207" s="125"/>
      <c r="AG207" s="7"/>
      <c r="AH207" s="7"/>
      <c r="AI207" s="7"/>
      <c r="AJ207" s="7"/>
    </row>
    <row r="208" spans="2:36">
      <c r="B208" s="154" t="s">
        <v>331</v>
      </c>
      <c r="C208" s="7"/>
      <c r="D208" s="7"/>
      <c r="E208" s="7"/>
      <c r="F208" s="49"/>
      <c r="G208" s="7" t="s">
        <v>328</v>
      </c>
      <c r="H208" s="51"/>
      <c r="I208" s="6"/>
      <c r="J208" s="187"/>
      <c r="K208" s="187"/>
      <c r="L208" s="187"/>
      <c r="M208" s="285" t="s">
        <v>329</v>
      </c>
      <c r="N208" s="285"/>
      <c r="O208" s="285"/>
      <c r="P208" s="286"/>
      <c r="S208" s="116"/>
      <c r="T208" s="116"/>
      <c r="U208" s="126"/>
      <c r="V208" s="126"/>
      <c r="W208" s="116"/>
      <c r="X208" s="7"/>
      <c r="Y208" s="123"/>
      <c r="Z208" s="123"/>
      <c r="AA208" s="123"/>
      <c r="AB208" s="116"/>
      <c r="AC208" s="116"/>
      <c r="AD208" s="116"/>
      <c r="AE208" s="116"/>
      <c r="AF208" s="125"/>
      <c r="AG208" s="125"/>
      <c r="AH208" s="125"/>
      <c r="AI208" s="125"/>
      <c r="AJ208" s="125"/>
    </row>
    <row r="209" spans="2:36">
      <c r="B209" s="14"/>
      <c r="C209" s="15"/>
      <c r="D209" s="15"/>
      <c r="E209" s="15"/>
      <c r="F209" s="60"/>
      <c r="G209" s="175" t="s">
        <v>330</v>
      </c>
      <c r="H209" s="60"/>
      <c r="I209" s="289">
        <v>46107</v>
      </c>
      <c r="J209" s="290"/>
      <c r="K209" s="290"/>
      <c r="L209" s="291"/>
      <c r="M209" s="15"/>
      <c r="N209" s="15"/>
      <c r="O209" s="15"/>
      <c r="P209" s="60"/>
      <c r="Q209" s="190"/>
      <c r="R209" s="190"/>
      <c r="S209" s="190" t="s">
        <v>332</v>
      </c>
      <c r="T209" s="190"/>
      <c r="U209" s="190"/>
      <c r="V209" s="190"/>
      <c r="W209" s="190"/>
      <c r="X209" s="190"/>
      <c r="Y209" s="190"/>
      <c r="Z209" s="190"/>
      <c r="AA209" s="190"/>
      <c r="AB209" s="190"/>
      <c r="AC209" s="190"/>
      <c r="AD209" s="190"/>
      <c r="AE209" s="190"/>
      <c r="AF209" s="190"/>
      <c r="AG209" s="190"/>
      <c r="AH209" s="190"/>
      <c r="AI209" s="190"/>
      <c r="AJ209" s="125"/>
    </row>
    <row r="210" spans="2:36">
      <c r="B210" s="176" t="s">
        <v>333</v>
      </c>
      <c r="C210" s="177"/>
      <c r="D210" s="177"/>
      <c r="E210" s="177"/>
      <c r="F210" s="147"/>
      <c r="G210" s="6" t="s">
        <v>328</v>
      </c>
      <c r="H210" s="51"/>
      <c r="I210" s="264" t="s">
        <v>370</v>
      </c>
      <c r="J210" s="265"/>
      <c r="K210" s="265"/>
      <c r="L210" s="266"/>
      <c r="M210" s="214" t="s">
        <v>334</v>
      </c>
      <c r="N210" s="215"/>
      <c r="O210" s="215"/>
      <c r="P210" s="292"/>
      <c r="Q210" s="190"/>
      <c r="R210" s="190"/>
      <c r="S210" s="190" t="s">
        <v>335</v>
      </c>
      <c r="T210" s="190"/>
      <c r="U210" s="190"/>
      <c r="V210" s="190"/>
      <c r="W210" s="190"/>
      <c r="X210" s="190"/>
      <c r="Y210" s="190"/>
      <c r="Z210" s="190"/>
      <c r="AA210" s="190"/>
      <c r="AB210" s="190"/>
      <c r="AC210" s="190"/>
      <c r="AD210" s="190"/>
      <c r="AE210" s="190"/>
      <c r="AF210" s="190"/>
      <c r="AG210" s="190"/>
      <c r="AH210" s="190"/>
      <c r="AI210" s="190"/>
      <c r="AJ210" s="125"/>
    </row>
    <row r="211" spans="2:36">
      <c r="B211" s="169"/>
      <c r="C211" s="157"/>
      <c r="D211" s="157"/>
      <c r="E211" s="157"/>
      <c r="F211" s="158"/>
      <c r="G211" s="14" t="s">
        <v>330</v>
      </c>
      <c r="H211" s="60"/>
      <c r="I211" s="267"/>
      <c r="J211" s="268"/>
      <c r="K211" s="268"/>
      <c r="L211" s="269"/>
      <c r="M211" s="157"/>
      <c r="N211" s="157"/>
      <c r="O211" s="165"/>
      <c r="P211" s="158"/>
      <c r="S211" s="293" t="s">
        <v>336</v>
      </c>
      <c r="T211" s="293"/>
      <c r="U211" s="293"/>
      <c r="V211" s="293"/>
      <c r="W211" s="293"/>
      <c r="X211" s="293"/>
      <c r="Y211" s="293"/>
      <c r="Z211" s="293"/>
      <c r="AA211" s="293"/>
      <c r="AB211" s="195"/>
      <c r="AC211" s="195"/>
      <c r="AD211" s="195"/>
      <c r="AE211" s="195"/>
      <c r="AJ211" s="125"/>
    </row>
    <row r="212" spans="2:36">
      <c r="B212" s="151" t="s">
        <v>337</v>
      </c>
      <c r="C212" s="152"/>
      <c r="D212" s="152"/>
      <c r="E212" s="152"/>
      <c r="F212" s="153"/>
      <c r="G212" s="151" t="s">
        <v>310</v>
      </c>
      <c r="H212" s="153"/>
      <c r="I212" s="294">
        <f>H82/R13*1000</f>
        <v>1.4250702181758033E-2</v>
      </c>
      <c r="J212" s="295"/>
      <c r="K212" s="295"/>
      <c r="L212" s="296"/>
      <c r="M212" s="294">
        <v>1.03E-2</v>
      </c>
      <c r="N212" s="295"/>
      <c r="O212" s="295"/>
      <c r="P212" s="296"/>
      <c r="AJ212" s="125"/>
    </row>
    <row r="213" spans="2:36">
      <c r="B213" s="6" t="s">
        <v>338</v>
      </c>
      <c r="C213" s="7"/>
      <c r="D213" s="7"/>
      <c r="E213" s="7"/>
      <c r="F213" s="51"/>
      <c r="G213" s="6"/>
      <c r="H213" s="51"/>
      <c r="I213" s="7"/>
      <c r="J213" s="7"/>
      <c r="K213" s="7"/>
      <c r="L213" s="51"/>
      <c r="M213" s="7"/>
      <c r="N213" s="7"/>
      <c r="O213" s="7"/>
      <c r="P213" s="51"/>
      <c r="Q213" s="190"/>
      <c r="R213" s="190"/>
      <c r="S213" s="190" t="s">
        <v>339</v>
      </c>
      <c r="T213" s="190"/>
      <c r="U213" s="190"/>
      <c r="V213" s="190"/>
      <c r="W213" s="190"/>
      <c r="X213" s="190"/>
      <c r="Y213" s="190"/>
      <c r="Z213" s="190"/>
      <c r="AB213" s="190"/>
      <c r="AC213" s="190"/>
      <c r="AD213" s="190"/>
      <c r="AE213" s="190"/>
      <c r="AF213" s="190"/>
      <c r="AG213" s="190"/>
      <c r="AH213" s="190"/>
      <c r="AI213" s="190"/>
    </row>
    <row r="214" spans="2:36">
      <c r="B214" s="14" t="s">
        <v>340</v>
      </c>
      <c r="C214" s="15"/>
      <c r="D214" s="15"/>
      <c r="E214" s="15"/>
      <c r="F214" s="60"/>
      <c r="G214" s="14" t="s">
        <v>341</v>
      </c>
      <c r="H214" s="60"/>
      <c r="I214" s="15"/>
      <c r="J214" s="15"/>
      <c r="K214" s="15"/>
      <c r="L214" s="60"/>
      <c r="M214" s="15"/>
      <c r="N214" s="15"/>
      <c r="O214" s="15"/>
      <c r="P214" s="60"/>
      <c r="Q214" s="190"/>
      <c r="R214" s="190"/>
      <c r="S214" s="190" t="s">
        <v>368</v>
      </c>
      <c r="T214" s="190"/>
      <c r="U214" s="177"/>
      <c r="V214" s="177"/>
      <c r="W214" s="177"/>
      <c r="X214" s="177"/>
      <c r="Y214" s="190"/>
      <c r="Z214" s="190"/>
      <c r="AA214" s="190"/>
      <c r="AB214" s="190"/>
      <c r="AC214" s="190"/>
      <c r="AD214" s="190"/>
      <c r="AE214" s="190"/>
      <c r="AF214" s="190"/>
      <c r="AG214" s="190"/>
      <c r="AH214" s="190"/>
      <c r="AI214" s="190"/>
      <c r="AJ214" s="125"/>
    </row>
    <row r="215" spans="2:36">
      <c r="B215" s="7"/>
      <c r="C215" s="7"/>
      <c r="D215" s="7"/>
      <c r="E215" s="7"/>
      <c r="F215" s="7"/>
      <c r="G215" s="7"/>
      <c r="H215" s="7"/>
      <c r="I215" s="7"/>
      <c r="J215" s="7"/>
      <c r="K215" s="7"/>
      <c r="L215" s="7"/>
      <c r="M215" s="7"/>
      <c r="N215" s="7"/>
      <c r="O215" s="7"/>
      <c r="P215" s="7"/>
      <c r="Q215" s="190"/>
      <c r="R215" s="190"/>
      <c r="S215" s="190"/>
      <c r="T215" s="190"/>
      <c r="U215" s="177"/>
      <c r="V215" s="177"/>
      <c r="W215" s="177"/>
      <c r="X215" s="177"/>
      <c r="Y215" s="190"/>
      <c r="Z215" s="190"/>
      <c r="AA215" s="190"/>
      <c r="AB215" s="190"/>
      <c r="AC215" s="190"/>
      <c r="AD215" s="190"/>
      <c r="AE215" s="190"/>
      <c r="AF215" s="190"/>
      <c r="AG215" s="190"/>
      <c r="AH215" s="190"/>
      <c r="AI215" s="190"/>
      <c r="AJ215" s="125"/>
    </row>
    <row r="216" spans="2:36" ht="15.75" customHeight="1">
      <c r="B216" s="7"/>
      <c r="C216" s="7"/>
      <c r="D216" s="7"/>
      <c r="E216" s="7"/>
      <c r="F216" s="7"/>
      <c r="G216" s="7"/>
      <c r="H216" s="7"/>
      <c r="I216" s="7"/>
      <c r="J216" s="7"/>
      <c r="K216" s="7"/>
      <c r="L216" s="7"/>
      <c r="M216" s="7"/>
      <c r="N216" s="7"/>
      <c r="O216" s="7"/>
      <c r="P216" s="7"/>
      <c r="Q216" s="190"/>
      <c r="R216" s="190"/>
      <c r="S216" s="233" t="s">
        <v>342</v>
      </c>
      <c r="T216" s="233"/>
      <c r="U216" s="233"/>
      <c r="V216" s="233"/>
      <c r="W216" s="233"/>
      <c r="X216" s="233"/>
      <c r="Y216" s="233"/>
      <c r="Z216" s="233"/>
      <c r="AA216" s="233"/>
      <c r="AB216" s="190"/>
      <c r="AC216" s="190"/>
      <c r="AD216" s="190"/>
      <c r="AE216" s="190"/>
      <c r="AF216" s="190"/>
      <c r="AG216" s="190"/>
      <c r="AH216" s="190"/>
      <c r="AI216" s="190"/>
      <c r="AJ216" s="125"/>
    </row>
    <row r="217" spans="2:36" ht="15.75" customHeight="1">
      <c r="B217" s="7"/>
      <c r="C217" s="7"/>
      <c r="D217" s="7"/>
      <c r="E217" s="7"/>
      <c r="F217" s="7"/>
      <c r="G217" s="7"/>
      <c r="H217" s="7"/>
      <c r="I217" s="7"/>
      <c r="J217" s="7"/>
      <c r="K217" s="7"/>
      <c r="L217" s="7"/>
      <c r="M217" s="7"/>
      <c r="N217" s="7"/>
      <c r="O217" s="7"/>
      <c r="P217" s="7"/>
      <c r="Q217" s="190"/>
      <c r="R217" s="190"/>
      <c r="S217" s="297" t="s">
        <v>367</v>
      </c>
      <c r="T217" s="297"/>
      <c r="U217" s="192"/>
      <c r="V217" s="192"/>
      <c r="W217" s="192"/>
      <c r="X217" s="193"/>
      <c r="Y217" s="193"/>
      <c r="Z217" s="193"/>
      <c r="AA217" s="196"/>
      <c r="AB217" s="190"/>
      <c r="AC217" s="190"/>
      <c r="AD217" s="190"/>
      <c r="AF217" s="190"/>
      <c r="AG217" s="190"/>
      <c r="AH217" s="190"/>
      <c r="AI217" s="190"/>
      <c r="AJ217" s="125"/>
    </row>
    <row r="218" spans="2:36" ht="15.75" customHeight="1">
      <c r="B218" s="7"/>
      <c r="C218" s="7"/>
      <c r="D218" s="7"/>
      <c r="E218" s="7"/>
      <c r="F218" s="7"/>
      <c r="G218" s="7"/>
      <c r="H218" s="7"/>
      <c r="I218" s="7"/>
      <c r="J218" s="7"/>
      <c r="K218" s="7"/>
      <c r="L218" s="7"/>
      <c r="M218" s="7"/>
      <c r="N218" s="7"/>
      <c r="O218" s="7"/>
      <c r="P218" s="7"/>
      <c r="Q218" s="190"/>
      <c r="R218" s="190"/>
      <c r="S218" s="233" t="s">
        <v>343</v>
      </c>
      <c r="T218" s="233"/>
      <c r="U218" s="233"/>
      <c r="V218" s="233"/>
      <c r="W218" s="233"/>
      <c r="X218" s="233"/>
      <c r="Y218" s="233"/>
      <c r="Z218" s="233"/>
      <c r="AA218" s="233"/>
      <c r="AB218" s="190"/>
      <c r="AC218" s="190"/>
      <c r="AD218" s="190"/>
      <c r="AE218" s="190"/>
      <c r="AF218" s="190"/>
      <c r="AG218" s="190"/>
      <c r="AH218" s="190"/>
      <c r="AI218" s="190"/>
      <c r="AJ218" s="125"/>
    </row>
    <row r="219" spans="2:36" ht="15.75" customHeight="1">
      <c r="B219" s="7"/>
      <c r="C219" s="7"/>
      <c r="D219" s="7"/>
      <c r="E219" s="7"/>
      <c r="F219" s="7"/>
      <c r="G219" s="7"/>
      <c r="H219" s="7"/>
      <c r="I219" s="7"/>
      <c r="J219" s="7"/>
      <c r="K219" s="7"/>
      <c r="L219" s="7"/>
      <c r="M219" s="7"/>
      <c r="N219" s="7"/>
      <c r="O219" s="7"/>
      <c r="P219" s="7"/>
      <c r="Q219" s="190"/>
      <c r="R219" s="190"/>
      <c r="S219" s="232" t="s">
        <v>344</v>
      </c>
      <c r="T219" s="232"/>
      <c r="U219" s="232"/>
      <c r="V219" s="232"/>
      <c r="W219" s="232"/>
      <c r="X219" s="232"/>
      <c r="Y219" s="232"/>
      <c r="Z219" s="232"/>
      <c r="AA219" s="232"/>
      <c r="AB219" s="190"/>
      <c r="AC219" s="190"/>
      <c r="AD219" s="190"/>
      <c r="AE219" s="190"/>
      <c r="AF219" s="190"/>
      <c r="AG219" s="190"/>
      <c r="AH219" s="190"/>
      <c r="AI219" s="190"/>
      <c r="AJ219" s="125"/>
    </row>
    <row r="220" spans="2:36" ht="15.75" customHeight="1">
      <c r="B220" s="7"/>
      <c r="C220" s="7"/>
      <c r="D220" s="7"/>
      <c r="E220" s="7"/>
      <c r="F220" s="7"/>
      <c r="G220" s="7"/>
      <c r="H220" s="7"/>
      <c r="I220" s="7"/>
      <c r="J220" s="7"/>
      <c r="K220" s="7"/>
      <c r="L220" s="7"/>
      <c r="M220" s="7"/>
      <c r="N220" s="7"/>
      <c r="O220" s="7"/>
      <c r="P220" s="7"/>
      <c r="Q220" s="190"/>
      <c r="R220" s="190"/>
      <c r="S220" s="233" t="s">
        <v>345</v>
      </c>
      <c r="T220" s="233"/>
      <c r="U220" s="233"/>
      <c r="V220" s="233"/>
      <c r="W220" s="233"/>
      <c r="X220" s="233"/>
      <c r="Y220" s="233"/>
      <c r="Z220" s="233"/>
      <c r="AA220" s="233"/>
      <c r="AB220" s="190"/>
      <c r="AC220" s="190"/>
      <c r="AD220" s="190"/>
      <c r="AE220" s="190"/>
      <c r="AF220" s="190"/>
      <c r="AG220" s="190"/>
      <c r="AH220" s="190"/>
      <c r="AI220" s="190"/>
      <c r="AJ220" s="125"/>
    </row>
    <row r="221" spans="2:36" ht="15.75" customHeight="1">
      <c r="B221" s="7"/>
      <c r="C221" s="7"/>
      <c r="D221" s="7"/>
      <c r="E221" s="7"/>
      <c r="F221" s="7"/>
      <c r="G221" s="7"/>
      <c r="H221" s="7"/>
      <c r="I221" s="7"/>
      <c r="J221" s="7"/>
      <c r="K221" s="7"/>
      <c r="L221" s="7"/>
      <c r="M221" s="7"/>
      <c r="N221" s="7"/>
      <c r="O221" s="7"/>
      <c r="P221" s="7"/>
      <c r="Q221" s="190"/>
      <c r="R221" s="190"/>
      <c r="S221" s="234" t="s">
        <v>362</v>
      </c>
      <c r="T221" s="234"/>
      <c r="U221" s="234"/>
      <c r="V221" s="234"/>
      <c r="W221" s="234"/>
      <c r="X221" s="234"/>
      <c r="Y221" s="234"/>
      <c r="Z221" s="234"/>
      <c r="AA221" s="234"/>
      <c r="AB221" s="190"/>
      <c r="AC221" s="190"/>
      <c r="AD221" s="190"/>
      <c r="AE221" s="190"/>
      <c r="AF221" s="190"/>
      <c r="AG221" s="190"/>
      <c r="AH221" s="190"/>
      <c r="AI221" s="190"/>
      <c r="AJ221" s="125"/>
    </row>
    <row r="222" spans="2:36" ht="63" customHeight="1">
      <c r="B222" s="7"/>
      <c r="C222" s="7"/>
      <c r="D222" s="7"/>
      <c r="E222" s="7"/>
      <c r="F222" s="7"/>
      <c r="G222" s="7"/>
      <c r="H222" s="7"/>
      <c r="I222" s="7"/>
      <c r="J222" s="7"/>
      <c r="K222" s="7"/>
      <c r="L222" s="7"/>
      <c r="M222" s="7"/>
      <c r="N222" s="7"/>
      <c r="O222" s="7"/>
      <c r="P222" s="7"/>
      <c r="Q222" s="190"/>
      <c r="R222" s="190"/>
      <c r="S222" s="233" t="s">
        <v>346</v>
      </c>
      <c r="T222" s="233"/>
      <c r="U222" s="233"/>
      <c r="V222" s="233"/>
      <c r="W222" s="233"/>
      <c r="X222" s="233"/>
      <c r="Y222" s="233"/>
      <c r="Z222" s="233"/>
      <c r="AA222" s="233"/>
      <c r="AB222" s="190"/>
      <c r="AC222" s="190"/>
      <c r="AD222" s="190"/>
      <c r="AE222" s="190"/>
      <c r="AF222" s="190"/>
      <c r="AG222" s="190"/>
      <c r="AH222" s="190"/>
      <c r="AI222" s="190"/>
      <c r="AJ222" s="125"/>
    </row>
    <row r="223" spans="2:36" ht="148.5" customHeight="1">
      <c r="B223" s="7"/>
      <c r="C223" s="7"/>
      <c r="D223" s="7"/>
      <c r="E223" s="7"/>
      <c r="F223" s="7"/>
      <c r="G223" s="7"/>
      <c r="H223" s="7"/>
      <c r="I223" s="7"/>
      <c r="J223" s="7"/>
      <c r="K223" s="7"/>
      <c r="L223" s="7"/>
      <c r="M223" s="7"/>
      <c r="N223" s="7"/>
      <c r="O223" s="7"/>
      <c r="P223" s="7"/>
      <c r="Q223" s="190"/>
      <c r="R223" s="190"/>
      <c r="S223" s="232" t="s">
        <v>364</v>
      </c>
      <c r="T223" s="232"/>
      <c r="U223" s="232"/>
      <c r="V223" s="232"/>
      <c r="W223" s="232"/>
      <c r="X223" s="232"/>
      <c r="Y223" s="232"/>
      <c r="Z223" s="232"/>
      <c r="AA223" s="232"/>
      <c r="AB223" s="190"/>
      <c r="AC223" s="190"/>
      <c r="AD223" s="190"/>
      <c r="AE223" s="190"/>
      <c r="AF223" s="190"/>
      <c r="AG223" s="190"/>
      <c r="AH223" s="190"/>
      <c r="AI223" s="190"/>
      <c r="AJ223" s="125"/>
    </row>
    <row r="224" spans="2:36" ht="37.5" customHeight="1">
      <c r="B224" s="7"/>
      <c r="C224" s="7"/>
      <c r="D224" s="7"/>
      <c r="E224" s="7"/>
      <c r="F224" s="7"/>
      <c r="G224" s="7"/>
      <c r="H224" s="7"/>
      <c r="I224" s="7"/>
      <c r="J224" s="7"/>
      <c r="K224" s="7"/>
      <c r="L224" s="7"/>
      <c r="M224" s="7"/>
      <c r="N224" s="7"/>
      <c r="O224" s="7"/>
      <c r="P224" s="7"/>
      <c r="Q224" s="190"/>
      <c r="R224" s="190"/>
      <c r="S224" s="233" t="s">
        <v>347</v>
      </c>
      <c r="T224" s="233"/>
      <c r="U224" s="233"/>
      <c r="V224" s="233"/>
      <c r="W224" s="233"/>
      <c r="X224" s="233"/>
      <c r="Y224" s="233"/>
      <c r="Z224" s="233"/>
      <c r="AA224" s="233"/>
      <c r="AB224" s="190"/>
      <c r="AC224" s="190"/>
      <c r="AD224" s="190"/>
      <c r="AE224" s="190"/>
      <c r="AF224" s="190"/>
      <c r="AG224" s="190"/>
      <c r="AH224" s="190"/>
      <c r="AI224" s="190"/>
      <c r="AJ224" s="125"/>
    </row>
    <row r="225" spans="2:36" ht="15.75" customHeight="1">
      <c r="B225" s="7"/>
      <c r="C225" s="7"/>
      <c r="D225" s="7"/>
      <c r="E225" s="7"/>
      <c r="F225" s="7"/>
      <c r="G225" s="7"/>
      <c r="H225" s="7"/>
      <c r="I225" s="7"/>
      <c r="J225" s="7"/>
      <c r="K225" s="7"/>
      <c r="L225" s="7"/>
      <c r="M225" s="7"/>
      <c r="N225" s="7"/>
      <c r="O225" s="7"/>
      <c r="P225" s="7"/>
      <c r="Q225" s="190"/>
      <c r="R225" s="190"/>
      <c r="S225" s="232" t="s">
        <v>369</v>
      </c>
      <c r="T225" s="232"/>
      <c r="U225" s="232"/>
      <c r="V225" s="232"/>
      <c r="W225" s="232"/>
      <c r="X225" s="232"/>
      <c r="Y225" s="232"/>
      <c r="Z225" s="232"/>
      <c r="AA225" s="232"/>
      <c r="AB225" s="190"/>
      <c r="AC225" s="190"/>
      <c r="AD225" s="190"/>
      <c r="AE225" s="190"/>
      <c r="AF225" s="190"/>
      <c r="AG225" s="190"/>
      <c r="AH225" s="190"/>
      <c r="AI225" s="190"/>
      <c r="AJ225" s="125"/>
    </row>
    <row r="226" spans="2:36" ht="15.75">
      <c r="B226" s="9"/>
      <c r="C226" s="9"/>
      <c r="D226" s="9"/>
      <c r="E226" s="9"/>
      <c r="F226" s="9"/>
      <c r="G226" s="9"/>
      <c r="H226" s="9"/>
      <c r="I226" s="7"/>
      <c r="J226" s="7"/>
      <c r="K226" s="7"/>
      <c r="L226" s="7"/>
      <c r="M226" s="7"/>
      <c r="N226" s="7"/>
      <c r="O226" s="7"/>
      <c r="P226" s="7"/>
      <c r="Q226" s="7"/>
      <c r="S226" s="190" t="s">
        <v>348</v>
      </c>
    </row>
    <row r="227" spans="2:36">
      <c r="B227" s="7"/>
      <c r="C227" s="7"/>
      <c r="D227" s="7"/>
      <c r="E227" s="7"/>
      <c r="F227" s="7"/>
      <c r="G227" s="7"/>
      <c r="H227" s="7"/>
      <c r="I227" s="7"/>
      <c r="J227" s="7"/>
      <c r="K227" s="7"/>
      <c r="L227" s="7"/>
      <c r="M227" s="7"/>
      <c r="N227" s="7"/>
      <c r="O227" s="7"/>
      <c r="P227" s="116"/>
      <c r="Q227" s="116"/>
      <c r="R227" s="177"/>
      <c r="S227" s="177" t="s">
        <v>349</v>
      </c>
      <c r="T227" s="177"/>
      <c r="U227" s="177"/>
      <c r="V227" s="177"/>
      <c r="W227" s="177"/>
      <c r="X227" s="177"/>
      <c r="Y227" s="177"/>
      <c r="Z227" s="177"/>
      <c r="AA227" s="177"/>
      <c r="AB227" s="177"/>
      <c r="AC227" s="177"/>
      <c r="AD227" s="177"/>
      <c r="AE227" s="177"/>
      <c r="AF227" s="177"/>
      <c r="AG227" s="177"/>
      <c r="AH227" s="177"/>
      <c r="AI227" s="177"/>
    </row>
    <row r="228" spans="2:36" ht="15.75">
      <c r="B228" s="9"/>
      <c r="C228" s="9"/>
      <c r="D228" s="9"/>
      <c r="E228" s="7"/>
      <c r="F228" s="7"/>
      <c r="G228" s="7"/>
      <c r="H228" s="178"/>
      <c r="I228" s="235"/>
      <c r="J228" s="235"/>
      <c r="K228" s="120"/>
      <c r="L228" s="120"/>
      <c r="M228" s="120"/>
      <c r="N228" s="235"/>
      <c r="O228" s="235"/>
      <c r="P228" s="7"/>
      <c r="Q228" s="7"/>
      <c r="S228" t="s">
        <v>350</v>
      </c>
      <c r="T228" s="177"/>
    </row>
    <row r="229" spans="2:36">
      <c r="B229" s="7"/>
      <c r="C229" s="7"/>
      <c r="D229" s="7"/>
      <c r="E229" s="7"/>
      <c r="F229" s="7"/>
      <c r="G229" s="7"/>
      <c r="H229" s="178"/>
      <c r="I229" s="235"/>
      <c r="J229" s="235"/>
      <c r="K229" s="120"/>
      <c r="L229" s="120"/>
      <c r="M229" s="120"/>
      <c r="N229" s="235"/>
      <c r="O229" s="235"/>
      <c r="P229" s="7"/>
      <c r="Q229" s="7"/>
      <c r="S229" t="s">
        <v>351</v>
      </c>
    </row>
    <row r="230" spans="2:36">
      <c r="B230" s="7"/>
      <c r="C230" s="7"/>
      <c r="D230" s="7"/>
      <c r="E230" s="7"/>
      <c r="F230" s="7"/>
      <c r="G230" s="7"/>
      <c r="H230" s="120"/>
      <c r="I230" s="120"/>
      <c r="J230" s="120"/>
      <c r="K230" s="120"/>
      <c r="L230" s="120"/>
      <c r="M230" s="120"/>
      <c r="N230" s="235"/>
      <c r="O230" s="235"/>
      <c r="P230" s="7"/>
      <c r="Q230" s="7"/>
    </row>
    <row r="231" spans="2:36">
      <c r="B231" s="7"/>
      <c r="C231" s="7"/>
      <c r="D231" s="7"/>
      <c r="E231" s="7"/>
      <c r="F231" s="7"/>
      <c r="G231" s="7"/>
      <c r="H231" s="7"/>
      <c r="I231" s="7"/>
      <c r="J231" s="7"/>
      <c r="K231" s="7"/>
      <c r="L231" s="7"/>
      <c r="M231" s="7"/>
      <c r="N231" s="7"/>
      <c r="O231" s="7"/>
      <c r="P231" s="120"/>
      <c r="Q231" s="120"/>
      <c r="R231" s="190"/>
      <c r="S231" s="190" t="s">
        <v>352</v>
      </c>
      <c r="T231" s="190"/>
      <c r="U231" s="190"/>
      <c r="V231" s="190"/>
      <c r="W231" s="190"/>
      <c r="X231" s="190"/>
      <c r="Y231" s="190"/>
      <c r="Z231" s="190"/>
      <c r="AA231" s="190"/>
      <c r="AB231" s="190"/>
      <c r="AC231" s="190"/>
      <c r="AD231" s="190"/>
      <c r="AE231" s="190"/>
      <c r="AF231" s="190"/>
      <c r="AG231" s="190"/>
      <c r="AH231" s="190"/>
      <c r="AI231" s="190"/>
    </row>
    <row r="232" spans="2:36">
      <c r="B232" s="7"/>
      <c r="C232" s="7"/>
      <c r="D232" s="7"/>
      <c r="E232" s="7"/>
      <c r="F232" s="7"/>
      <c r="G232" s="7"/>
      <c r="H232" s="7"/>
      <c r="I232" s="7"/>
      <c r="J232" s="53"/>
      <c r="K232" s="7"/>
      <c r="L232" s="7"/>
      <c r="M232" s="7"/>
      <c r="N232" s="7"/>
      <c r="O232" s="53"/>
      <c r="P232" s="7"/>
      <c r="Q232" s="7"/>
      <c r="S232" t="s">
        <v>353</v>
      </c>
    </row>
    <row r="233" spans="2:36">
      <c r="B233" s="7"/>
      <c r="C233" s="7"/>
      <c r="D233" s="7"/>
      <c r="E233" s="7"/>
      <c r="F233" s="7"/>
      <c r="G233" s="7"/>
      <c r="H233" s="7"/>
      <c r="I233" s="7"/>
      <c r="J233" s="7"/>
      <c r="K233" s="7"/>
      <c r="L233" s="7"/>
      <c r="M233" s="7"/>
      <c r="N233" s="7"/>
      <c r="O233" s="7"/>
      <c r="P233" s="7"/>
      <c r="Q233" s="7"/>
      <c r="S233" t="s">
        <v>354</v>
      </c>
      <c r="W233" t="s">
        <v>363</v>
      </c>
    </row>
    <row r="234" spans="2:36">
      <c r="B234" s="116"/>
      <c r="C234" s="116"/>
      <c r="D234" s="116"/>
      <c r="E234" s="116"/>
      <c r="F234" s="116"/>
      <c r="G234" s="116"/>
      <c r="H234" s="7"/>
      <c r="I234" s="116"/>
      <c r="J234" s="188"/>
      <c r="K234" s="116"/>
      <c r="L234" s="116"/>
      <c r="M234" s="116"/>
      <c r="N234" s="116"/>
      <c r="O234" s="188"/>
      <c r="P234" s="7"/>
      <c r="Q234" s="7"/>
      <c r="S234" t="s">
        <v>355</v>
      </c>
      <c r="W234" t="s">
        <v>371</v>
      </c>
    </row>
    <row r="235" spans="2:36">
      <c r="B235" s="7"/>
      <c r="C235" s="7"/>
      <c r="D235" s="7"/>
      <c r="E235" s="7"/>
      <c r="F235" s="7"/>
      <c r="G235" s="7"/>
      <c r="H235" s="7"/>
      <c r="I235" s="7"/>
      <c r="J235" s="53"/>
      <c r="K235" s="7"/>
      <c r="L235" s="7"/>
      <c r="M235" s="7"/>
      <c r="N235" s="7"/>
      <c r="O235" s="53"/>
      <c r="P235" s="7"/>
      <c r="Q235" s="7"/>
    </row>
    <row r="236" spans="2:36">
      <c r="B236" s="7"/>
      <c r="C236" s="7"/>
      <c r="D236" s="7"/>
      <c r="E236" s="7"/>
      <c r="F236" s="7"/>
      <c r="G236" s="7"/>
      <c r="H236" s="7"/>
      <c r="I236" s="7"/>
      <c r="J236" s="7"/>
      <c r="K236" s="7"/>
      <c r="L236" s="7"/>
      <c r="M236" s="7"/>
      <c r="N236" s="7"/>
      <c r="O236" s="7"/>
      <c r="P236" s="7"/>
      <c r="Q236" s="7"/>
    </row>
    <row r="237" spans="2:36">
      <c r="B237" s="7"/>
      <c r="C237" s="7"/>
      <c r="D237" s="7"/>
      <c r="E237" s="7"/>
      <c r="F237" s="7"/>
      <c r="G237" s="7"/>
      <c r="H237" s="7"/>
      <c r="I237" s="7"/>
      <c r="J237" s="53"/>
      <c r="K237" s="7"/>
      <c r="L237" s="7"/>
      <c r="M237" s="7"/>
      <c r="N237" s="7"/>
      <c r="O237" s="53"/>
      <c r="P237" s="7"/>
      <c r="Q237" s="7"/>
    </row>
    <row r="238" spans="2:36">
      <c r="B238" s="179"/>
      <c r="C238" s="7"/>
      <c r="D238" s="7"/>
      <c r="E238" s="7"/>
      <c r="F238" s="7"/>
      <c r="G238" s="7"/>
      <c r="H238" s="7"/>
      <c r="I238" s="7"/>
      <c r="J238" s="7"/>
      <c r="K238" s="7"/>
      <c r="L238" s="7"/>
      <c r="M238" s="7"/>
      <c r="N238" s="7"/>
      <c r="O238" s="7"/>
      <c r="P238" s="7"/>
      <c r="Q238" s="7"/>
    </row>
    <row r="239" spans="2:36">
      <c r="B239" s="179"/>
      <c r="C239" s="7"/>
      <c r="D239" s="7"/>
      <c r="E239" s="7"/>
      <c r="F239" s="7"/>
      <c r="G239" s="7"/>
      <c r="H239" s="7"/>
      <c r="I239" s="7"/>
      <c r="J239" s="53"/>
      <c r="K239" s="7"/>
      <c r="L239" s="7"/>
      <c r="M239" s="7"/>
      <c r="N239" s="7"/>
      <c r="O239" s="53"/>
      <c r="P239" s="7"/>
      <c r="Q239" s="7"/>
    </row>
    <row r="240" spans="2:36">
      <c r="B240" s="179"/>
      <c r="C240" s="7"/>
      <c r="D240" s="7"/>
      <c r="E240" s="7"/>
      <c r="F240" s="7"/>
      <c r="G240" s="7"/>
      <c r="H240" s="7"/>
      <c r="I240" s="7"/>
      <c r="J240" s="7"/>
      <c r="K240" s="7"/>
      <c r="L240" s="7"/>
      <c r="M240" s="7"/>
      <c r="N240" s="7"/>
      <c r="O240" s="7"/>
      <c r="P240" s="7"/>
      <c r="Q240" s="7"/>
    </row>
    <row r="241" spans="2:17">
      <c r="B241" s="179"/>
      <c r="C241" s="7"/>
      <c r="D241" s="7"/>
      <c r="E241" s="7"/>
      <c r="F241" s="7"/>
      <c r="G241" s="7"/>
      <c r="H241" s="7"/>
      <c r="I241" s="7"/>
      <c r="J241" s="53"/>
      <c r="K241" s="7"/>
      <c r="L241" s="7"/>
      <c r="M241" s="7"/>
      <c r="N241" s="7"/>
      <c r="O241" s="53"/>
      <c r="P241" s="7"/>
      <c r="Q241" s="7"/>
    </row>
    <row r="242" spans="2:17">
      <c r="B242" s="179"/>
      <c r="C242" s="7"/>
      <c r="D242" s="7"/>
      <c r="E242" s="7"/>
      <c r="F242" s="7"/>
      <c r="G242" s="7"/>
      <c r="H242" s="7"/>
      <c r="I242" s="7"/>
      <c r="J242" s="7"/>
      <c r="K242" s="7"/>
      <c r="L242" s="7"/>
      <c r="M242" s="7"/>
      <c r="N242" s="7"/>
      <c r="O242" s="7"/>
      <c r="P242" s="7"/>
      <c r="Q242" s="7"/>
    </row>
    <row r="243" spans="2:17">
      <c r="B243" s="179"/>
      <c r="C243" s="7"/>
      <c r="D243" s="7"/>
      <c r="E243" s="7"/>
      <c r="F243" s="7"/>
      <c r="G243" s="7"/>
      <c r="H243" s="7"/>
      <c r="I243" s="7"/>
      <c r="J243" s="53"/>
      <c r="K243" s="7"/>
      <c r="L243" s="7"/>
      <c r="M243" s="7"/>
      <c r="N243" s="7"/>
      <c r="O243" s="53"/>
      <c r="P243" s="7"/>
      <c r="Q243" s="7"/>
    </row>
    <row r="244" spans="2:17">
      <c r="B244" s="179"/>
      <c r="C244" s="7"/>
      <c r="D244" s="7"/>
      <c r="E244" s="7"/>
      <c r="F244" s="7"/>
      <c r="G244" s="7"/>
      <c r="H244" s="7"/>
      <c r="I244" s="7"/>
      <c r="J244" s="7"/>
      <c r="K244" s="7"/>
      <c r="L244" s="7"/>
      <c r="M244" s="7"/>
      <c r="N244" s="7"/>
      <c r="O244" s="7"/>
      <c r="P244" s="7"/>
      <c r="Q244" s="7"/>
    </row>
    <row r="245" spans="2:17">
      <c r="B245" s="179"/>
      <c r="C245" s="7"/>
      <c r="D245" s="7"/>
      <c r="E245" s="7"/>
      <c r="F245" s="7"/>
      <c r="G245" s="7"/>
      <c r="H245" s="7"/>
      <c r="I245" s="7"/>
      <c r="J245" s="7"/>
      <c r="K245" s="7"/>
      <c r="L245" s="7"/>
      <c r="M245" s="7"/>
      <c r="N245" s="7"/>
      <c r="O245" s="7"/>
      <c r="P245" s="7"/>
      <c r="Q245" s="7"/>
    </row>
    <row r="246" spans="2:17">
      <c r="B246" s="179"/>
      <c r="C246" s="7"/>
      <c r="D246" s="7"/>
      <c r="E246" s="7"/>
      <c r="F246" s="7"/>
      <c r="G246" s="7"/>
      <c r="H246" s="7"/>
      <c r="I246" s="7"/>
      <c r="J246" s="53"/>
      <c r="K246" s="7"/>
      <c r="L246" s="7"/>
      <c r="M246" s="7"/>
      <c r="N246" s="7"/>
      <c r="O246" s="53"/>
      <c r="P246" s="7"/>
      <c r="Q246" s="7"/>
    </row>
    <row r="247" spans="2:17">
      <c r="B247" s="179"/>
      <c r="C247" s="7"/>
      <c r="D247" s="7"/>
      <c r="E247" s="7"/>
      <c r="F247" s="7"/>
      <c r="G247" s="7"/>
      <c r="H247" s="7"/>
      <c r="I247" s="7"/>
      <c r="J247" s="7"/>
      <c r="K247" s="7"/>
      <c r="L247" s="7"/>
      <c r="M247" s="7"/>
      <c r="N247" s="7"/>
      <c r="O247" s="7"/>
      <c r="P247" s="7"/>
      <c r="Q247" s="7"/>
    </row>
    <row r="248" spans="2:17">
      <c r="B248" s="179"/>
      <c r="C248" s="7"/>
      <c r="D248" s="7"/>
      <c r="E248" s="7"/>
      <c r="F248" s="7"/>
      <c r="G248" s="7"/>
      <c r="H248" s="7"/>
      <c r="I248" s="7"/>
      <c r="J248" s="53"/>
      <c r="K248" s="7"/>
      <c r="L248" s="7"/>
      <c r="M248" s="7"/>
      <c r="N248" s="7"/>
      <c r="O248" s="53"/>
      <c r="P248" s="7"/>
      <c r="Q248" s="7"/>
    </row>
    <row r="249" spans="2:17">
      <c r="B249" s="111"/>
      <c r="C249" s="116"/>
      <c r="D249" s="116"/>
      <c r="E249" s="116"/>
      <c r="F249" s="116"/>
      <c r="G249" s="180"/>
      <c r="H249" s="180"/>
      <c r="I249" s="180"/>
      <c r="J249" s="180"/>
      <c r="K249" s="180"/>
      <c r="L249" s="180"/>
      <c r="M249" s="180"/>
      <c r="N249" s="180"/>
      <c r="O249" s="180"/>
      <c r="P249" s="15"/>
      <c r="Q249" s="15"/>
    </row>
  </sheetData>
  <mergeCells count="1127">
    <mergeCell ref="S27:T27"/>
    <mergeCell ref="B28:Q28"/>
    <mergeCell ref="S28:AI28"/>
    <mergeCell ref="F29:H29"/>
    <mergeCell ref="B30:G30"/>
    <mergeCell ref="B31:Q31"/>
    <mergeCell ref="S31:X31"/>
    <mergeCell ref="Z31:AB31"/>
    <mergeCell ref="AE31:AG31"/>
    <mergeCell ref="B32:Q32"/>
    <mergeCell ref="S32:X32"/>
    <mergeCell ref="Z32:AD32"/>
    <mergeCell ref="AE32:AI32"/>
    <mergeCell ref="S33:X33"/>
    <mergeCell ref="Z33:AD33"/>
    <mergeCell ref="AE33:AI33"/>
    <mergeCell ref="H34:L34"/>
    <mergeCell ref="N34:Q34"/>
    <mergeCell ref="S34:X34"/>
    <mergeCell ref="Z34:AD34"/>
    <mergeCell ref="AE34:AI34"/>
    <mergeCell ref="H35:L35"/>
    <mergeCell ref="M35:P35"/>
    <mergeCell ref="S35:X35"/>
    <mergeCell ref="Z35:AD35"/>
    <mergeCell ref="AE35:AI35"/>
    <mergeCell ref="B36:F36"/>
    <mergeCell ref="H36:L36"/>
    <mergeCell ref="M36:Q36"/>
    <mergeCell ref="S36:X36"/>
    <mergeCell ref="Z36:AD36"/>
    <mergeCell ref="AE36:AI36"/>
    <mergeCell ref="B37:F37"/>
    <mergeCell ref="H37:L37"/>
    <mergeCell ref="M37:Q37"/>
    <mergeCell ref="S37:X37"/>
    <mergeCell ref="Z37:AD37"/>
    <mergeCell ref="AE37:AI37"/>
    <mergeCell ref="B34:F35"/>
    <mergeCell ref="B38:F38"/>
    <mergeCell ref="H38:L38"/>
    <mergeCell ref="M38:Q38"/>
    <mergeCell ref="S38:X38"/>
    <mergeCell ref="Z38:AD38"/>
    <mergeCell ref="AE38:AI38"/>
    <mergeCell ref="B39:F39"/>
    <mergeCell ref="H39:L39"/>
    <mergeCell ref="M39:Q39"/>
    <mergeCell ref="S39:X39"/>
    <mergeCell ref="Z39:AD39"/>
    <mergeCell ref="AE39:AI39"/>
    <mergeCell ref="B40:F40"/>
    <mergeCell ref="H40:L40"/>
    <mergeCell ref="M40:Q40"/>
    <mergeCell ref="S40:X40"/>
    <mergeCell ref="Z40:AD40"/>
    <mergeCell ref="AE40:AI40"/>
    <mergeCell ref="B41:F41"/>
    <mergeCell ref="H41:L41"/>
    <mergeCell ref="M41:Q41"/>
    <mergeCell ref="S41:X41"/>
    <mergeCell ref="Z41:AD41"/>
    <mergeCell ref="AE41:AI41"/>
    <mergeCell ref="B42:F42"/>
    <mergeCell ref="H42:L42"/>
    <mergeCell ref="M42:Q42"/>
    <mergeCell ref="S42:X42"/>
    <mergeCell ref="Z42:AD42"/>
    <mergeCell ref="AE42:AI42"/>
    <mergeCell ref="B43:F43"/>
    <mergeCell ref="H43:L43"/>
    <mergeCell ref="M43:Q43"/>
    <mergeCell ref="S43:X43"/>
    <mergeCell ref="Z43:AD43"/>
    <mergeCell ref="AE43:AI43"/>
    <mergeCell ref="B44:F44"/>
    <mergeCell ref="H44:L44"/>
    <mergeCell ref="M44:Q44"/>
    <mergeCell ref="S44:X44"/>
    <mergeCell ref="Z44:AD44"/>
    <mergeCell ref="AE44:AI44"/>
    <mergeCell ref="B45:F45"/>
    <mergeCell ref="H45:L45"/>
    <mergeCell ref="M45:Q45"/>
    <mergeCell ref="S45:X45"/>
    <mergeCell ref="Z45:AD45"/>
    <mergeCell ref="AE45:AI45"/>
    <mergeCell ref="B46:F46"/>
    <mergeCell ref="H46:L46"/>
    <mergeCell ref="M46:Q46"/>
    <mergeCell ref="S46:X46"/>
    <mergeCell ref="Z46:AD46"/>
    <mergeCell ref="AE46:AI46"/>
    <mergeCell ref="B47:F47"/>
    <mergeCell ref="H47:L47"/>
    <mergeCell ref="M47:Q47"/>
    <mergeCell ref="S47:X47"/>
    <mergeCell ref="Z47:AD47"/>
    <mergeCell ref="AE47:AI47"/>
    <mergeCell ref="B48:F48"/>
    <mergeCell ref="H48:L48"/>
    <mergeCell ref="M48:Q48"/>
    <mergeCell ref="S48:X48"/>
    <mergeCell ref="Z48:AD48"/>
    <mergeCell ref="AE48:AI48"/>
    <mergeCell ref="B49:F49"/>
    <mergeCell ref="H49:L49"/>
    <mergeCell ref="M49:Q49"/>
    <mergeCell ref="S49:X49"/>
    <mergeCell ref="Z49:AD49"/>
    <mergeCell ref="AE49:AI49"/>
    <mergeCell ref="B50:F50"/>
    <mergeCell ref="H50:L50"/>
    <mergeCell ref="M50:Q50"/>
    <mergeCell ref="S50:X50"/>
    <mergeCell ref="Z50:AD50"/>
    <mergeCell ref="AE50:AI50"/>
    <mergeCell ref="B51:F51"/>
    <mergeCell ref="H51:L51"/>
    <mergeCell ref="M51:Q51"/>
    <mergeCell ref="S51:X51"/>
    <mergeCell ref="Z51:AD51"/>
    <mergeCell ref="AE51:AI51"/>
    <mergeCell ref="B52:F52"/>
    <mergeCell ref="H52:L52"/>
    <mergeCell ref="M52:Q52"/>
    <mergeCell ref="S52:X52"/>
    <mergeCell ref="Z52:AD52"/>
    <mergeCell ref="AE52:AI52"/>
    <mergeCell ref="B53:F53"/>
    <mergeCell ref="H53:L53"/>
    <mergeCell ref="M53:Q53"/>
    <mergeCell ref="S53:X53"/>
    <mergeCell ref="Z53:AD53"/>
    <mergeCell ref="AE53:AI53"/>
    <mergeCell ref="B54:F54"/>
    <mergeCell ref="H54:L54"/>
    <mergeCell ref="M54:Q54"/>
    <mergeCell ref="S54:X54"/>
    <mergeCell ref="Z54:AD54"/>
    <mergeCell ref="AE54:AI54"/>
    <mergeCell ref="B55:F55"/>
    <mergeCell ref="H55:L55"/>
    <mergeCell ref="M55:Q55"/>
    <mergeCell ref="S55:X55"/>
    <mergeCell ref="Z55:AD55"/>
    <mergeCell ref="AE55:AI55"/>
    <mergeCell ref="B56:F56"/>
    <mergeCell ref="H56:L56"/>
    <mergeCell ref="M56:Q56"/>
    <mergeCell ref="S56:X56"/>
    <mergeCell ref="Z56:AD56"/>
    <mergeCell ref="AE56:AI56"/>
    <mergeCell ref="B57:F57"/>
    <mergeCell ref="H57:L57"/>
    <mergeCell ref="M57:Q57"/>
    <mergeCell ref="S57:X57"/>
    <mergeCell ref="Z57:AD57"/>
    <mergeCell ref="AE57:AI57"/>
    <mergeCell ref="B58:F58"/>
    <mergeCell ref="H58:L58"/>
    <mergeCell ref="M58:Q58"/>
    <mergeCell ref="S58:X58"/>
    <mergeCell ref="Z58:AD58"/>
    <mergeCell ref="AE58:AI58"/>
    <mergeCell ref="B59:F59"/>
    <mergeCell ref="H59:L59"/>
    <mergeCell ref="M59:Q59"/>
    <mergeCell ref="S59:X59"/>
    <mergeCell ref="Z59:AD59"/>
    <mergeCell ref="AE59:AI59"/>
    <mergeCell ref="B60:F60"/>
    <mergeCell ref="H60:L60"/>
    <mergeCell ref="M60:Q60"/>
    <mergeCell ref="S60:X60"/>
    <mergeCell ref="Z60:AD60"/>
    <mergeCell ref="AE60:AI60"/>
    <mergeCell ref="B61:F61"/>
    <mergeCell ref="H61:L61"/>
    <mergeCell ref="M61:Q61"/>
    <mergeCell ref="S61:X61"/>
    <mergeCell ref="Z61:AD61"/>
    <mergeCell ref="AE61:AI61"/>
    <mergeCell ref="B62:F62"/>
    <mergeCell ref="H62:L62"/>
    <mergeCell ref="M62:Q62"/>
    <mergeCell ref="S62:X62"/>
    <mergeCell ref="Z62:AD62"/>
    <mergeCell ref="AE62:AI62"/>
    <mergeCell ref="B63:F63"/>
    <mergeCell ref="H63:L63"/>
    <mergeCell ref="M63:Q63"/>
    <mergeCell ref="S63:X63"/>
    <mergeCell ref="Z63:AD63"/>
    <mergeCell ref="AE63:AI63"/>
    <mergeCell ref="B64:F64"/>
    <mergeCell ref="H64:L64"/>
    <mergeCell ref="M64:Q64"/>
    <mergeCell ref="S64:X64"/>
    <mergeCell ref="Z64:AD64"/>
    <mergeCell ref="AE64:AI64"/>
    <mergeCell ref="B65:F65"/>
    <mergeCell ref="H65:L65"/>
    <mergeCell ref="M65:Q65"/>
    <mergeCell ref="S65:X65"/>
    <mergeCell ref="Z65:AD65"/>
    <mergeCell ref="AE65:AI65"/>
    <mergeCell ref="B66:F66"/>
    <mergeCell ref="H66:L66"/>
    <mergeCell ref="M66:Q66"/>
    <mergeCell ref="S66:X66"/>
    <mergeCell ref="Z66:AD66"/>
    <mergeCell ref="AE66:AI66"/>
    <mergeCell ref="B67:F67"/>
    <mergeCell ref="H67:L67"/>
    <mergeCell ref="M67:Q67"/>
    <mergeCell ref="S67:X67"/>
    <mergeCell ref="Z67:AD67"/>
    <mergeCell ref="AE67:AI67"/>
    <mergeCell ref="B68:F68"/>
    <mergeCell ref="H68:L68"/>
    <mergeCell ref="M68:Q68"/>
    <mergeCell ref="S68:X68"/>
    <mergeCell ref="Z68:AD68"/>
    <mergeCell ref="AE68:AI68"/>
    <mergeCell ref="S69:X69"/>
    <mergeCell ref="Z69:AD69"/>
    <mergeCell ref="AE69:AI69"/>
    <mergeCell ref="I70:L70"/>
    <mergeCell ref="N70:Q70"/>
    <mergeCell ref="S70:X70"/>
    <mergeCell ref="Z70:AD70"/>
    <mergeCell ref="AE70:AI70"/>
    <mergeCell ref="H71:L71"/>
    <mergeCell ref="M71:Q71"/>
    <mergeCell ref="S71:X71"/>
    <mergeCell ref="Z71:AD71"/>
    <mergeCell ref="AE71:AI71"/>
    <mergeCell ref="AE89:AG91"/>
    <mergeCell ref="H72:L72"/>
    <mergeCell ref="M72:Q72"/>
    <mergeCell ref="S72:X72"/>
    <mergeCell ref="Z72:AD72"/>
    <mergeCell ref="AE72:AI72"/>
    <mergeCell ref="H73:L73"/>
    <mergeCell ref="M73:Q73"/>
    <mergeCell ref="S73:X73"/>
    <mergeCell ref="Z73:AD73"/>
    <mergeCell ref="AE73:AI73"/>
    <mergeCell ref="H74:L74"/>
    <mergeCell ref="M74:Q74"/>
    <mergeCell ref="H75:L75"/>
    <mergeCell ref="M75:Q75"/>
    <mergeCell ref="H76:L76"/>
    <mergeCell ref="M76:Q76"/>
    <mergeCell ref="H77:L77"/>
    <mergeCell ref="M77:Q77"/>
    <mergeCell ref="Y76:Y77"/>
    <mergeCell ref="AE76:AG77"/>
    <mergeCell ref="H80:L80"/>
    <mergeCell ref="M80:Q80"/>
    <mergeCell ref="H81:L81"/>
    <mergeCell ref="M81:Q81"/>
    <mergeCell ref="H82:L82"/>
    <mergeCell ref="M82:Q82"/>
    <mergeCell ref="G83:Q83"/>
    <mergeCell ref="S83:X83"/>
    <mergeCell ref="H84:L84"/>
    <mergeCell ref="M84:Q84"/>
    <mergeCell ref="H85:L85"/>
    <mergeCell ref="M85:Q85"/>
    <mergeCell ref="H86:L86"/>
    <mergeCell ref="M86:Q86"/>
    <mergeCell ref="AE80:AG81"/>
    <mergeCell ref="Z84:AA85"/>
    <mergeCell ref="AE84:AG85"/>
    <mergeCell ref="AE82:AG83"/>
    <mergeCell ref="AE86:AG88"/>
    <mergeCell ref="H97:L97"/>
    <mergeCell ref="M97:Q97"/>
    <mergeCell ref="H98:L98"/>
    <mergeCell ref="M98:Q98"/>
    <mergeCell ref="H99:L99"/>
    <mergeCell ref="M99:Q99"/>
    <mergeCell ref="H100:L100"/>
    <mergeCell ref="M100:Q100"/>
    <mergeCell ref="H101:L101"/>
    <mergeCell ref="M101:Q101"/>
    <mergeCell ref="H102:L102"/>
    <mergeCell ref="M102:Q102"/>
    <mergeCell ref="H103:L103"/>
    <mergeCell ref="M103:Q103"/>
    <mergeCell ref="H104:L104"/>
    <mergeCell ref="M104:Q104"/>
    <mergeCell ref="H105:L105"/>
    <mergeCell ref="M105:Q105"/>
    <mergeCell ref="H106:L106"/>
    <mergeCell ref="M106:Q106"/>
    <mergeCell ref="H107:L107"/>
    <mergeCell ref="M107:Q107"/>
    <mergeCell ref="H108:L108"/>
    <mergeCell ref="M108:Q108"/>
    <mergeCell ref="H109:L109"/>
    <mergeCell ref="M109:Q109"/>
    <mergeCell ref="B113:S113"/>
    <mergeCell ref="D114:E114"/>
    <mergeCell ref="F114:G114"/>
    <mergeCell ref="H114:I114"/>
    <mergeCell ref="J114:K114"/>
    <mergeCell ref="L114:M114"/>
    <mergeCell ref="N114:O114"/>
    <mergeCell ref="P114:Q114"/>
    <mergeCell ref="R114:S114"/>
    <mergeCell ref="AC114:AD114"/>
    <mergeCell ref="AE114:AF114"/>
    <mergeCell ref="AH114:AI114"/>
    <mergeCell ref="AJ114:AK114"/>
    <mergeCell ref="D115:E115"/>
    <mergeCell ref="F115:G115"/>
    <mergeCell ref="H115:I115"/>
    <mergeCell ref="J115:K115"/>
    <mergeCell ref="L115:M115"/>
    <mergeCell ref="N115:O115"/>
    <mergeCell ref="P115:Q115"/>
    <mergeCell ref="R115:S115"/>
    <mergeCell ref="AB115:AF115"/>
    <mergeCell ref="AG115:AK115"/>
    <mergeCell ref="D116:E116"/>
    <mergeCell ref="F116:G116"/>
    <mergeCell ref="H116:I116"/>
    <mergeCell ref="J116:K116"/>
    <mergeCell ref="L116:M116"/>
    <mergeCell ref="N116:O116"/>
    <mergeCell ref="P116:Q116"/>
    <mergeCell ref="R116:S116"/>
    <mergeCell ref="U116:Y116"/>
    <mergeCell ref="Z116:AA116"/>
    <mergeCell ref="AB116:AF116"/>
    <mergeCell ref="AG116:AK116"/>
    <mergeCell ref="D117:E117"/>
    <mergeCell ref="F117:G117"/>
    <mergeCell ref="H117:I117"/>
    <mergeCell ref="J117:K117"/>
    <mergeCell ref="L117:M117"/>
    <mergeCell ref="N117:O117"/>
    <mergeCell ref="P117:Q117"/>
    <mergeCell ref="R117:S117"/>
    <mergeCell ref="U117:AF117"/>
    <mergeCell ref="AG117:AK117"/>
    <mergeCell ref="D118:E118"/>
    <mergeCell ref="F118:G118"/>
    <mergeCell ref="H118:I118"/>
    <mergeCell ref="J118:K118"/>
    <mergeCell ref="L118:M118"/>
    <mergeCell ref="N118:O118"/>
    <mergeCell ref="P118:Q118"/>
    <mergeCell ref="R118:S118"/>
    <mergeCell ref="U118:Y118"/>
    <mergeCell ref="Z118:AA118"/>
    <mergeCell ref="AB118:AF118"/>
    <mergeCell ref="AG118:AK118"/>
    <mergeCell ref="D119:E119"/>
    <mergeCell ref="F119:G119"/>
    <mergeCell ref="H119:I119"/>
    <mergeCell ref="J119:K119"/>
    <mergeCell ref="L119:M119"/>
    <mergeCell ref="N119:O119"/>
    <mergeCell ref="P119:Q119"/>
    <mergeCell ref="R119:S119"/>
    <mergeCell ref="U119:Y119"/>
    <mergeCell ref="Z119:AA119"/>
    <mergeCell ref="AB119:AF119"/>
    <mergeCell ref="AG119:AK119"/>
    <mergeCell ref="D120:E120"/>
    <mergeCell ref="F120:G120"/>
    <mergeCell ref="H120:I120"/>
    <mergeCell ref="J120:K120"/>
    <mergeCell ref="L120:M120"/>
    <mergeCell ref="N120:O120"/>
    <mergeCell ref="P120:Q120"/>
    <mergeCell ref="R120:S120"/>
    <mergeCell ref="U120:Y120"/>
    <mergeCell ref="Z120:AA120"/>
    <mergeCell ref="AB120:AF120"/>
    <mergeCell ref="AG120:AK120"/>
    <mergeCell ref="D121:E121"/>
    <mergeCell ref="F121:G121"/>
    <mergeCell ref="H121:I121"/>
    <mergeCell ref="J121:K121"/>
    <mergeCell ref="L121:M121"/>
    <mergeCell ref="N121:O121"/>
    <mergeCell ref="P121:Q121"/>
    <mergeCell ref="R121:S121"/>
    <mergeCell ref="U121:Y121"/>
    <mergeCell ref="Z121:AA121"/>
    <mergeCell ref="AB121:AF121"/>
    <mergeCell ref="AG121:AK121"/>
    <mergeCell ref="D122:E122"/>
    <mergeCell ref="F122:G122"/>
    <mergeCell ref="H122:I122"/>
    <mergeCell ref="J122:K122"/>
    <mergeCell ref="L122:M122"/>
    <mergeCell ref="N122:O122"/>
    <mergeCell ref="P122:Q122"/>
    <mergeCell ref="R122:S122"/>
    <mergeCell ref="U122:Y122"/>
    <mergeCell ref="Z122:AA122"/>
    <mergeCell ref="AB122:AF122"/>
    <mergeCell ref="AG122:AK122"/>
    <mergeCell ref="D123:E123"/>
    <mergeCell ref="F123:G123"/>
    <mergeCell ref="H123:I123"/>
    <mergeCell ref="J123:K123"/>
    <mergeCell ref="L123:M123"/>
    <mergeCell ref="N123:O123"/>
    <mergeCell ref="P123:Q123"/>
    <mergeCell ref="R123:S123"/>
    <mergeCell ref="U123:Y123"/>
    <mergeCell ref="Z123:AA123"/>
    <mergeCell ref="AB123:AF123"/>
    <mergeCell ref="AG123:AK123"/>
    <mergeCell ref="D124:E124"/>
    <mergeCell ref="F124:G124"/>
    <mergeCell ref="H124:I124"/>
    <mergeCell ref="J124:K124"/>
    <mergeCell ref="L124:M124"/>
    <mergeCell ref="N124:O124"/>
    <mergeCell ref="P124:Q124"/>
    <mergeCell ref="R124:S124"/>
    <mergeCell ref="U124:Y124"/>
    <mergeCell ref="Z124:AA124"/>
    <mergeCell ref="AB124:AF124"/>
    <mergeCell ref="AG124:AK124"/>
    <mergeCell ref="D125:E125"/>
    <mergeCell ref="F125:G125"/>
    <mergeCell ref="H125:I125"/>
    <mergeCell ref="J125:K125"/>
    <mergeCell ref="L125:M125"/>
    <mergeCell ref="N125:O125"/>
    <mergeCell ref="P125:Q125"/>
    <mergeCell ref="R125:S125"/>
    <mergeCell ref="U125:Y125"/>
    <mergeCell ref="Z125:AA125"/>
    <mergeCell ref="AB125:AF125"/>
    <mergeCell ref="AG125:AK125"/>
    <mergeCell ref="D126:E126"/>
    <mergeCell ref="F126:G126"/>
    <mergeCell ref="H126:I126"/>
    <mergeCell ref="J126:K126"/>
    <mergeCell ref="L126:M126"/>
    <mergeCell ref="N126:O126"/>
    <mergeCell ref="P126:Q126"/>
    <mergeCell ref="R126:S126"/>
    <mergeCell ref="U126:Y126"/>
    <mergeCell ref="Z126:AA126"/>
    <mergeCell ref="AB126:AF126"/>
    <mergeCell ref="AG126:AK126"/>
    <mergeCell ref="D127:E127"/>
    <mergeCell ref="F127:G127"/>
    <mergeCell ref="H127:I127"/>
    <mergeCell ref="J127:K127"/>
    <mergeCell ref="L127:M127"/>
    <mergeCell ref="N127:O127"/>
    <mergeCell ref="P127:Q127"/>
    <mergeCell ref="R127:S127"/>
    <mergeCell ref="U127:Y127"/>
    <mergeCell ref="Z127:AA127"/>
    <mergeCell ref="AB127:AF127"/>
    <mergeCell ref="AG127:AK127"/>
    <mergeCell ref="D128:E128"/>
    <mergeCell ref="F128:G128"/>
    <mergeCell ref="H128:I128"/>
    <mergeCell ref="J128:K128"/>
    <mergeCell ref="L128:M128"/>
    <mergeCell ref="N128:O128"/>
    <mergeCell ref="P128:Q128"/>
    <mergeCell ref="R128:S128"/>
    <mergeCell ref="U128:Y128"/>
    <mergeCell ref="Z128:AA128"/>
    <mergeCell ref="AB128:AF128"/>
    <mergeCell ref="AG128:AK128"/>
    <mergeCell ref="D129:E129"/>
    <mergeCell ref="F129:G129"/>
    <mergeCell ref="H129:I129"/>
    <mergeCell ref="J129:K129"/>
    <mergeCell ref="L129:M129"/>
    <mergeCell ref="N129:O129"/>
    <mergeCell ref="P129:Q129"/>
    <mergeCell ref="R129:S129"/>
    <mergeCell ref="U129:Y129"/>
    <mergeCell ref="Z129:AA129"/>
    <mergeCell ref="AB129:AF129"/>
    <mergeCell ref="AG129:AK129"/>
    <mergeCell ref="D130:E130"/>
    <mergeCell ref="F130:G130"/>
    <mergeCell ref="H130:I130"/>
    <mergeCell ref="J130:K130"/>
    <mergeCell ref="L130:M130"/>
    <mergeCell ref="N130:O130"/>
    <mergeCell ref="P130:Q130"/>
    <mergeCell ref="R130:S130"/>
    <mergeCell ref="U130:Y130"/>
    <mergeCell ref="Z130:AA130"/>
    <mergeCell ref="AB130:AF130"/>
    <mergeCell ref="AG130:AK130"/>
    <mergeCell ref="D131:E131"/>
    <mergeCell ref="F131:G131"/>
    <mergeCell ref="H131:I131"/>
    <mergeCell ref="J131:K131"/>
    <mergeCell ref="L131:M131"/>
    <mergeCell ref="N131:O131"/>
    <mergeCell ref="P131:Q131"/>
    <mergeCell ref="R131:S131"/>
    <mergeCell ref="U131:AF131"/>
    <mergeCell ref="D132:E132"/>
    <mergeCell ref="F132:G132"/>
    <mergeCell ref="H132:I132"/>
    <mergeCell ref="J132:K132"/>
    <mergeCell ref="L132:M132"/>
    <mergeCell ref="N132:O132"/>
    <mergeCell ref="P132:Q132"/>
    <mergeCell ref="R132:S132"/>
    <mergeCell ref="U132:Y132"/>
    <mergeCell ref="Z132:AA132"/>
    <mergeCell ref="AB132:AF132"/>
    <mergeCell ref="AG132:AK132"/>
    <mergeCell ref="D133:E133"/>
    <mergeCell ref="F133:G133"/>
    <mergeCell ref="H133:I133"/>
    <mergeCell ref="J133:K133"/>
    <mergeCell ref="L133:M133"/>
    <mergeCell ref="N133:O133"/>
    <mergeCell ref="P133:Q133"/>
    <mergeCell ref="R133:S133"/>
    <mergeCell ref="U133:Y133"/>
    <mergeCell ref="Z133:AA133"/>
    <mergeCell ref="AB133:AF133"/>
    <mergeCell ref="AG133:AK133"/>
    <mergeCell ref="D134:E134"/>
    <mergeCell ref="F134:G134"/>
    <mergeCell ref="H134:I134"/>
    <mergeCell ref="J134:K134"/>
    <mergeCell ref="L134:M134"/>
    <mergeCell ref="N134:O134"/>
    <mergeCell ref="P134:Q134"/>
    <mergeCell ref="R134:S134"/>
    <mergeCell ref="U134:Y134"/>
    <mergeCell ref="Z134:AA134"/>
    <mergeCell ref="AB134:AF134"/>
    <mergeCell ref="AG134:AK134"/>
    <mergeCell ref="D135:E135"/>
    <mergeCell ref="F135:G135"/>
    <mergeCell ref="H135:I135"/>
    <mergeCell ref="J135:K135"/>
    <mergeCell ref="L135:M135"/>
    <mergeCell ref="N135:O135"/>
    <mergeCell ref="P135:Q135"/>
    <mergeCell ref="R135:S135"/>
    <mergeCell ref="U135:Y135"/>
    <mergeCell ref="Z135:AA135"/>
    <mergeCell ref="AB135:AF135"/>
    <mergeCell ref="AG135:AK135"/>
    <mergeCell ref="D136:E136"/>
    <mergeCell ref="F136:G136"/>
    <mergeCell ref="H136:I136"/>
    <mergeCell ref="J136:K136"/>
    <mergeCell ref="L136:M136"/>
    <mergeCell ref="N136:O136"/>
    <mergeCell ref="P136:Q136"/>
    <mergeCell ref="R136:S136"/>
    <mergeCell ref="U136:Y136"/>
    <mergeCell ref="Z136:AA136"/>
    <mergeCell ref="AB136:AF136"/>
    <mergeCell ref="AG136:AK136"/>
    <mergeCell ref="D137:E137"/>
    <mergeCell ref="F137:G137"/>
    <mergeCell ref="H137:I137"/>
    <mergeCell ref="J137:K137"/>
    <mergeCell ref="L137:M137"/>
    <mergeCell ref="N137:O137"/>
    <mergeCell ref="P137:Q137"/>
    <mergeCell ref="R137:S137"/>
    <mergeCell ref="U137:Y137"/>
    <mergeCell ref="Z137:AA137"/>
    <mergeCell ref="AB137:AF137"/>
    <mergeCell ref="AG137:AK137"/>
    <mergeCell ref="D138:E138"/>
    <mergeCell ref="F138:G138"/>
    <mergeCell ref="H138:I138"/>
    <mergeCell ref="J138:K138"/>
    <mergeCell ref="L138:M138"/>
    <mergeCell ref="N138:O138"/>
    <mergeCell ref="P138:Q138"/>
    <mergeCell ref="R138:S138"/>
    <mergeCell ref="U138:Y138"/>
    <mergeCell ref="Z138:AA138"/>
    <mergeCell ref="AB138:AF138"/>
    <mergeCell ref="AG138:AK138"/>
    <mergeCell ref="D139:E139"/>
    <mergeCell ref="F139:G139"/>
    <mergeCell ref="H139:I139"/>
    <mergeCell ref="J139:K139"/>
    <mergeCell ref="L139:M139"/>
    <mergeCell ref="N139:O139"/>
    <mergeCell ref="P139:Q139"/>
    <mergeCell ref="R139:S139"/>
    <mergeCell ref="U139:Y139"/>
    <mergeCell ref="Z139:AA139"/>
    <mergeCell ref="AB139:AF139"/>
    <mergeCell ref="AG139:AK139"/>
    <mergeCell ref="D140:E140"/>
    <mergeCell ref="F140:G140"/>
    <mergeCell ref="H140:I140"/>
    <mergeCell ref="J140:K140"/>
    <mergeCell ref="L140:M140"/>
    <mergeCell ref="N140:O140"/>
    <mergeCell ref="P140:Q140"/>
    <mergeCell ref="R140:S140"/>
    <mergeCell ref="U140:Y140"/>
    <mergeCell ref="Z140:AA140"/>
    <mergeCell ref="AB140:AF140"/>
    <mergeCell ref="AG140:AK140"/>
    <mergeCell ref="D141:E141"/>
    <mergeCell ref="F141:G141"/>
    <mergeCell ref="H141:I141"/>
    <mergeCell ref="J141:K141"/>
    <mergeCell ref="L141:M141"/>
    <mergeCell ref="N141:O141"/>
    <mergeCell ref="P141:Q141"/>
    <mergeCell ref="R141:S141"/>
    <mergeCell ref="U141:Y141"/>
    <mergeCell ref="Z141:AA141"/>
    <mergeCell ref="AB141:AF141"/>
    <mergeCell ref="AG141:AK141"/>
    <mergeCell ref="D142:E142"/>
    <mergeCell ref="F142:G142"/>
    <mergeCell ref="H142:I142"/>
    <mergeCell ref="J142:K142"/>
    <mergeCell ref="L142:M142"/>
    <mergeCell ref="N142:O142"/>
    <mergeCell ref="P142:Q142"/>
    <mergeCell ref="R142:S142"/>
    <mergeCell ref="U142:Y142"/>
    <mergeCell ref="Z142:AA142"/>
    <mergeCell ref="AB142:AF142"/>
    <mergeCell ref="AG142:AK142"/>
    <mergeCell ref="D143:E143"/>
    <mergeCell ref="F143:G143"/>
    <mergeCell ref="H143:I143"/>
    <mergeCell ref="J143:K143"/>
    <mergeCell ref="L143:M143"/>
    <mergeCell ref="N143:O143"/>
    <mergeCell ref="P143:Q143"/>
    <mergeCell ref="R143:S143"/>
    <mergeCell ref="U143:Y143"/>
    <mergeCell ref="Z143:AA143"/>
    <mergeCell ref="AB143:AF143"/>
    <mergeCell ref="AG143:AK143"/>
    <mergeCell ref="D144:E144"/>
    <mergeCell ref="F144:G144"/>
    <mergeCell ref="H144:I144"/>
    <mergeCell ref="J144:K144"/>
    <mergeCell ref="L144:M144"/>
    <mergeCell ref="N144:O144"/>
    <mergeCell ref="P144:Q144"/>
    <mergeCell ref="R144:S144"/>
    <mergeCell ref="U144:Y144"/>
    <mergeCell ref="Z144:AA144"/>
    <mergeCell ref="AB144:AF144"/>
    <mergeCell ref="AG144:AK144"/>
    <mergeCell ref="D145:E145"/>
    <mergeCell ref="F145:G145"/>
    <mergeCell ref="H145:I145"/>
    <mergeCell ref="J145:K145"/>
    <mergeCell ref="L145:M145"/>
    <mergeCell ref="N145:O145"/>
    <mergeCell ref="P145:Q145"/>
    <mergeCell ref="R145:S145"/>
    <mergeCell ref="U145:Y145"/>
    <mergeCell ref="Z145:AA145"/>
    <mergeCell ref="AB145:AF145"/>
    <mergeCell ref="AG145:AK145"/>
    <mergeCell ref="D146:E146"/>
    <mergeCell ref="F146:G146"/>
    <mergeCell ref="H146:I146"/>
    <mergeCell ref="J146:K146"/>
    <mergeCell ref="L146:M146"/>
    <mergeCell ref="N146:O146"/>
    <mergeCell ref="P146:Q146"/>
    <mergeCell ref="R146:S146"/>
    <mergeCell ref="U146:AF146"/>
    <mergeCell ref="D147:E147"/>
    <mergeCell ref="F147:G147"/>
    <mergeCell ref="H147:I147"/>
    <mergeCell ref="J147:K147"/>
    <mergeCell ref="L147:M147"/>
    <mergeCell ref="N147:O147"/>
    <mergeCell ref="P147:Q147"/>
    <mergeCell ref="R147:S147"/>
    <mergeCell ref="U147:Y147"/>
    <mergeCell ref="Z147:AA147"/>
    <mergeCell ref="AB147:AF147"/>
    <mergeCell ref="AG147:AK147"/>
    <mergeCell ref="D148:E148"/>
    <mergeCell ref="F148:G148"/>
    <mergeCell ref="H148:I148"/>
    <mergeCell ref="J148:K148"/>
    <mergeCell ref="L148:M148"/>
    <mergeCell ref="N148:O148"/>
    <mergeCell ref="P148:Q148"/>
    <mergeCell ref="R148:S148"/>
    <mergeCell ref="U148:Y148"/>
    <mergeCell ref="Z148:AA148"/>
    <mergeCell ref="AB148:AF148"/>
    <mergeCell ref="AG148:AK148"/>
    <mergeCell ref="D149:E149"/>
    <mergeCell ref="F149:G149"/>
    <mergeCell ref="H149:I149"/>
    <mergeCell ref="J149:K149"/>
    <mergeCell ref="L149:M149"/>
    <mergeCell ref="N149:O149"/>
    <mergeCell ref="P149:Q149"/>
    <mergeCell ref="R149:S149"/>
    <mergeCell ref="U149:Y149"/>
    <mergeCell ref="Z149:AA149"/>
    <mergeCell ref="AB149:AF149"/>
    <mergeCell ref="AG149:AK149"/>
    <mergeCell ref="D150:E150"/>
    <mergeCell ref="F150:G150"/>
    <mergeCell ref="H150:I150"/>
    <mergeCell ref="J150:K150"/>
    <mergeCell ref="L150:M150"/>
    <mergeCell ref="N150:O150"/>
    <mergeCell ref="P150:Q150"/>
    <mergeCell ref="R150:S150"/>
    <mergeCell ref="U150:Y150"/>
    <mergeCell ref="Z150:AA150"/>
    <mergeCell ref="AB150:AF150"/>
    <mergeCell ref="AG150:AK150"/>
    <mergeCell ref="D151:E151"/>
    <mergeCell ref="F151:G151"/>
    <mergeCell ref="H151:I151"/>
    <mergeCell ref="J151:K151"/>
    <mergeCell ref="L151:M151"/>
    <mergeCell ref="N151:O151"/>
    <mergeCell ref="P151:Q151"/>
    <mergeCell ref="R151:S151"/>
    <mergeCell ref="U151:Y151"/>
    <mergeCell ref="Z151:AA151"/>
    <mergeCell ref="AB151:AF151"/>
    <mergeCell ref="AG151:AK151"/>
    <mergeCell ref="D152:E152"/>
    <mergeCell ref="F152:G152"/>
    <mergeCell ref="H152:I152"/>
    <mergeCell ref="J152:K152"/>
    <mergeCell ref="L152:M152"/>
    <mergeCell ref="N152:O152"/>
    <mergeCell ref="P152:Q152"/>
    <mergeCell ref="R152:S152"/>
    <mergeCell ref="U152:Y152"/>
    <mergeCell ref="Z152:AA152"/>
    <mergeCell ref="AB152:AF152"/>
    <mergeCell ref="AG152:AK152"/>
    <mergeCell ref="D153:E153"/>
    <mergeCell ref="F153:G153"/>
    <mergeCell ref="H153:I153"/>
    <mergeCell ref="J153:K153"/>
    <mergeCell ref="L153:M153"/>
    <mergeCell ref="N153:O153"/>
    <mergeCell ref="P153:Q153"/>
    <mergeCell ref="R153:S153"/>
    <mergeCell ref="U153:Y153"/>
    <mergeCell ref="Z153:AA153"/>
    <mergeCell ref="AB153:AF153"/>
    <mergeCell ref="AG153:AK153"/>
    <mergeCell ref="D154:E154"/>
    <mergeCell ref="F154:G154"/>
    <mergeCell ref="H154:I154"/>
    <mergeCell ref="J154:K154"/>
    <mergeCell ref="L154:M154"/>
    <mergeCell ref="N154:O154"/>
    <mergeCell ref="P154:Q154"/>
    <mergeCell ref="R154:S154"/>
    <mergeCell ref="U154:Y154"/>
    <mergeCell ref="Z154:AA154"/>
    <mergeCell ref="AB154:AF154"/>
    <mergeCell ref="AG154:AK154"/>
    <mergeCell ref="D155:E155"/>
    <mergeCell ref="F155:G155"/>
    <mergeCell ref="H155:I155"/>
    <mergeCell ref="J155:K155"/>
    <mergeCell ref="L155:M155"/>
    <mergeCell ref="N155:O155"/>
    <mergeCell ref="P155:Q155"/>
    <mergeCell ref="R155:S155"/>
    <mergeCell ref="U155:Y155"/>
    <mergeCell ref="Z155:AA155"/>
    <mergeCell ref="AB155:AF155"/>
    <mergeCell ref="AG155:AK155"/>
    <mergeCell ref="D156:E156"/>
    <mergeCell ref="F156:G156"/>
    <mergeCell ref="H156:I156"/>
    <mergeCell ref="J156:K156"/>
    <mergeCell ref="L156:M156"/>
    <mergeCell ref="N156:O156"/>
    <mergeCell ref="P156:Q156"/>
    <mergeCell ref="R156:S156"/>
    <mergeCell ref="U156:Y156"/>
    <mergeCell ref="Z156:AA156"/>
    <mergeCell ref="AB156:AF156"/>
    <mergeCell ref="AG156:AK156"/>
    <mergeCell ref="D157:E157"/>
    <mergeCell ref="F157:G157"/>
    <mergeCell ref="H157:I157"/>
    <mergeCell ref="J157:K157"/>
    <mergeCell ref="L157:M157"/>
    <mergeCell ref="N157:O157"/>
    <mergeCell ref="P157:Q157"/>
    <mergeCell ref="R157:S157"/>
    <mergeCell ref="U157:Y157"/>
    <mergeCell ref="Z157:AA157"/>
    <mergeCell ref="AB157:AF157"/>
    <mergeCell ref="AG157:AK157"/>
    <mergeCell ref="D158:E158"/>
    <mergeCell ref="F158:G158"/>
    <mergeCell ref="H158:I158"/>
    <mergeCell ref="J158:K158"/>
    <mergeCell ref="L158:M158"/>
    <mergeCell ref="N158:O158"/>
    <mergeCell ref="P158:Q158"/>
    <mergeCell ref="R158:S158"/>
    <mergeCell ref="U158:Y158"/>
    <mergeCell ref="Z158:AA158"/>
    <mergeCell ref="AB158:AF158"/>
    <mergeCell ref="AG158:AK158"/>
    <mergeCell ref="D159:E159"/>
    <mergeCell ref="F159:G159"/>
    <mergeCell ref="H159:I159"/>
    <mergeCell ref="J159:K159"/>
    <mergeCell ref="L159:M159"/>
    <mergeCell ref="N159:O159"/>
    <mergeCell ref="P159:Q159"/>
    <mergeCell ref="R159:S159"/>
    <mergeCell ref="U159:Y159"/>
    <mergeCell ref="Z159:AA159"/>
    <mergeCell ref="AB159:AF159"/>
    <mergeCell ref="AG159:AK159"/>
    <mergeCell ref="D160:E160"/>
    <mergeCell ref="F160:G160"/>
    <mergeCell ref="H160:I160"/>
    <mergeCell ref="J160:K160"/>
    <mergeCell ref="L160:M160"/>
    <mergeCell ref="N160:O160"/>
    <mergeCell ref="P160:Q160"/>
    <mergeCell ref="R160:S160"/>
    <mergeCell ref="U160:Y160"/>
    <mergeCell ref="Z160:AA160"/>
    <mergeCell ref="AB160:AF160"/>
    <mergeCell ref="AG160:AK160"/>
    <mergeCell ref="D161:E161"/>
    <mergeCell ref="F161:G161"/>
    <mergeCell ref="H161:I161"/>
    <mergeCell ref="J161:K161"/>
    <mergeCell ref="L161:M161"/>
    <mergeCell ref="N161:O161"/>
    <mergeCell ref="P161:Q161"/>
    <mergeCell ref="R161:S161"/>
    <mergeCell ref="U161:Y161"/>
    <mergeCell ref="Z161:AA161"/>
    <mergeCell ref="AB161:AF161"/>
    <mergeCell ref="AG161:AK161"/>
    <mergeCell ref="D162:E162"/>
    <mergeCell ref="F162:G162"/>
    <mergeCell ref="H162:I162"/>
    <mergeCell ref="J162:K162"/>
    <mergeCell ref="L162:M162"/>
    <mergeCell ref="N162:O162"/>
    <mergeCell ref="P162:Q162"/>
    <mergeCell ref="R162:S162"/>
    <mergeCell ref="U162:Y162"/>
    <mergeCell ref="Z162:AA162"/>
    <mergeCell ref="AB162:AF162"/>
    <mergeCell ref="AG162:AK162"/>
    <mergeCell ref="D163:E163"/>
    <mergeCell ref="F163:G163"/>
    <mergeCell ref="H163:I163"/>
    <mergeCell ref="J163:K163"/>
    <mergeCell ref="L163:M163"/>
    <mergeCell ref="N163:O163"/>
    <mergeCell ref="P163:Q163"/>
    <mergeCell ref="R163:S163"/>
    <mergeCell ref="U163:Y163"/>
    <mergeCell ref="Z163:AA163"/>
    <mergeCell ref="AB163:AF163"/>
    <mergeCell ref="AG163:AK163"/>
    <mergeCell ref="D164:E164"/>
    <mergeCell ref="F164:G164"/>
    <mergeCell ref="H164:I164"/>
    <mergeCell ref="J164:K164"/>
    <mergeCell ref="L164:M164"/>
    <mergeCell ref="N164:O164"/>
    <mergeCell ref="P164:Q164"/>
    <mergeCell ref="R164:S164"/>
    <mergeCell ref="D165:E165"/>
    <mergeCell ref="F165:G165"/>
    <mergeCell ref="H165:I165"/>
    <mergeCell ref="J165:K165"/>
    <mergeCell ref="L165:M165"/>
    <mergeCell ref="N165:O165"/>
    <mergeCell ref="P165:Q165"/>
    <mergeCell ref="R165:S165"/>
    <mergeCell ref="D166:E166"/>
    <mergeCell ref="F166:G166"/>
    <mergeCell ref="H166:I166"/>
    <mergeCell ref="J166:K166"/>
    <mergeCell ref="L166:M166"/>
    <mergeCell ref="N166:O166"/>
    <mergeCell ref="P166:Q166"/>
    <mergeCell ref="R166:S166"/>
    <mergeCell ref="D167:E167"/>
    <mergeCell ref="F167:G167"/>
    <mergeCell ref="H167:I167"/>
    <mergeCell ref="J167:K167"/>
    <mergeCell ref="L167:M167"/>
    <mergeCell ref="N167:O167"/>
    <mergeCell ref="P167:Q167"/>
    <mergeCell ref="R167:S167"/>
    <mergeCell ref="D168:E168"/>
    <mergeCell ref="F168:G168"/>
    <mergeCell ref="H168:I168"/>
    <mergeCell ref="J168:K168"/>
    <mergeCell ref="L168:M168"/>
    <mergeCell ref="N168:O168"/>
    <mergeCell ref="P168:Q168"/>
    <mergeCell ref="R168:S168"/>
    <mergeCell ref="D169:E169"/>
    <mergeCell ref="F169:G169"/>
    <mergeCell ref="H169:I169"/>
    <mergeCell ref="J169:K169"/>
    <mergeCell ref="L169:M169"/>
    <mergeCell ref="N169:O169"/>
    <mergeCell ref="P169:Q169"/>
    <mergeCell ref="R169:S169"/>
    <mergeCell ref="D170:E170"/>
    <mergeCell ref="F170:G170"/>
    <mergeCell ref="H170:I170"/>
    <mergeCell ref="J170:K170"/>
    <mergeCell ref="L170:M170"/>
    <mergeCell ref="N170:O170"/>
    <mergeCell ref="P170:Q170"/>
    <mergeCell ref="R170:S170"/>
    <mergeCell ref="D171:E171"/>
    <mergeCell ref="F171:G171"/>
    <mergeCell ref="H171:I171"/>
    <mergeCell ref="J171:K171"/>
    <mergeCell ref="L171:M171"/>
    <mergeCell ref="N171:O171"/>
    <mergeCell ref="P171:Q171"/>
    <mergeCell ref="R171:S171"/>
    <mergeCell ref="D172:E172"/>
    <mergeCell ref="F172:G172"/>
    <mergeCell ref="H172:I172"/>
    <mergeCell ref="J172:K172"/>
    <mergeCell ref="L172:M172"/>
    <mergeCell ref="N172:O172"/>
    <mergeCell ref="P172:Q172"/>
    <mergeCell ref="R172:S172"/>
    <mergeCell ref="D173:E173"/>
    <mergeCell ref="F173:G173"/>
    <mergeCell ref="H173:I173"/>
    <mergeCell ref="J173:K173"/>
    <mergeCell ref="L173:M173"/>
    <mergeCell ref="N173:O173"/>
    <mergeCell ref="P173:Q173"/>
    <mergeCell ref="R173:S173"/>
    <mergeCell ref="D174:E174"/>
    <mergeCell ref="F174:G174"/>
    <mergeCell ref="H174:I174"/>
    <mergeCell ref="J174:K174"/>
    <mergeCell ref="L174:M174"/>
    <mergeCell ref="N174:O174"/>
    <mergeCell ref="P174:Q174"/>
    <mergeCell ref="R174:S174"/>
    <mergeCell ref="D175:E175"/>
    <mergeCell ref="F175:G175"/>
    <mergeCell ref="H175:I175"/>
    <mergeCell ref="J175:K175"/>
    <mergeCell ref="L175:M175"/>
    <mergeCell ref="N175:O175"/>
    <mergeCell ref="P175:Q175"/>
    <mergeCell ref="R175:S175"/>
    <mergeCell ref="D176:E176"/>
    <mergeCell ref="F176:G176"/>
    <mergeCell ref="H176:I176"/>
    <mergeCell ref="J176:K176"/>
    <mergeCell ref="L176:M176"/>
    <mergeCell ref="N176:O176"/>
    <mergeCell ref="P176:Q176"/>
    <mergeCell ref="R176:S176"/>
    <mergeCell ref="AE187:AF187"/>
    <mergeCell ref="I188:L188"/>
    <mergeCell ref="M188:P188"/>
    <mergeCell ref="Z188:AA188"/>
    <mergeCell ref="AE188:AF188"/>
    <mergeCell ref="AE190:AF190"/>
    <mergeCell ref="I191:L191"/>
    <mergeCell ref="M191:P191"/>
    <mergeCell ref="Z192:AA192"/>
    <mergeCell ref="AE192:AF192"/>
    <mergeCell ref="I193:L193"/>
    <mergeCell ref="M193:P193"/>
    <mergeCell ref="Z194:AA194"/>
    <mergeCell ref="AE194:AF194"/>
    <mergeCell ref="D177:E177"/>
    <mergeCell ref="F177:G177"/>
    <mergeCell ref="H177:I177"/>
    <mergeCell ref="J177:K177"/>
    <mergeCell ref="L177:M177"/>
    <mergeCell ref="N177:O177"/>
    <mergeCell ref="P177:Q177"/>
    <mergeCell ref="R177:S177"/>
    <mergeCell ref="Z181:AA181"/>
    <mergeCell ref="AE181:AF181"/>
    <mergeCell ref="M182:P182"/>
    <mergeCell ref="Z182:AA182"/>
    <mergeCell ref="AE182:AF182"/>
    <mergeCell ref="AE183:AF183"/>
    <mergeCell ref="I185:L185"/>
    <mergeCell ref="M185:P185"/>
    <mergeCell ref="Z185:AA185"/>
    <mergeCell ref="AE185:AF185"/>
    <mergeCell ref="AE202:AF202"/>
    <mergeCell ref="I204:L204"/>
    <mergeCell ref="M204:P204"/>
    <mergeCell ref="G205:H205"/>
    <mergeCell ref="M206:P206"/>
    <mergeCell ref="M208:P208"/>
    <mergeCell ref="I209:L209"/>
    <mergeCell ref="M210:P210"/>
    <mergeCell ref="S211:AA211"/>
    <mergeCell ref="I212:L212"/>
    <mergeCell ref="M212:P212"/>
    <mergeCell ref="S216:AA216"/>
    <mergeCell ref="S217:T217"/>
    <mergeCell ref="S218:AA218"/>
    <mergeCell ref="I195:L195"/>
    <mergeCell ref="M195:P195"/>
    <mergeCell ref="Z196:AA196"/>
    <mergeCell ref="AE196:AF196"/>
    <mergeCell ref="I197:L197"/>
    <mergeCell ref="M197:P197"/>
    <mergeCell ref="Z198:AA198"/>
    <mergeCell ref="AE198:AF198"/>
    <mergeCell ref="I199:L199"/>
    <mergeCell ref="M199:P199"/>
    <mergeCell ref="Z199:AA199"/>
    <mergeCell ref="AE199:AF199"/>
    <mergeCell ref="Z200:AA200"/>
    <mergeCell ref="AE200:AF200"/>
    <mergeCell ref="I201:L201"/>
    <mergeCell ref="M201:P201"/>
    <mergeCell ref="Z201:AA201"/>
    <mergeCell ref="AE201:AF201"/>
    <mergeCell ref="S219:AA219"/>
    <mergeCell ref="S220:AA220"/>
    <mergeCell ref="S221:AA221"/>
    <mergeCell ref="S222:AA222"/>
    <mergeCell ref="S223:AA223"/>
    <mergeCell ref="S224:AA224"/>
    <mergeCell ref="S225:AA225"/>
    <mergeCell ref="I228:J228"/>
    <mergeCell ref="N228:O228"/>
    <mergeCell ref="I229:J229"/>
    <mergeCell ref="N229:O229"/>
    <mergeCell ref="N230:O230"/>
    <mergeCell ref="G34:G35"/>
    <mergeCell ref="Y74:Y75"/>
    <mergeCell ref="Y78:Y79"/>
    <mergeCell ref="Y80:Y81"/>
    <mergeCell ref="Y82:Y83"/>
    <mergeCell ref="Y84:Y85"/>
    <mergeCell ref="Y86:Y88"/>
    <mergeCell ref="Y89:Y91"/>
    <mergeCell ref="Y193:Y194"/>
    <mergeCell ref="Y195:Y197"/>
    <mergeCell ref="U114:Y115"/>
    <mergeCell ref="Z114:AA115"/>
    <mergeCell ref="Z189:AA190"/>
    <mergeCell ref="I210:L211"/>
    <mergeCell ref="I202:L202"/>
    <mergeCell ref="M202:P202"/>
    <mergeCell ref="Z202:AA202"/>
    <mergeCell ref="I186:L186"/>
    <mergeCell ref="M186:P186"/>
    <mergeCell ref="Z187:AA187"/>
    <mergeCell ref="H95:L96"/>
    <mergeCell ref="M95:Q96"/>
    <mergeCell ref="AE74:AG75"/>
    <mergeCell ref="Z74:AA75"/>
    <mergeCell ref="Z76:AA77"/>
    <mergeCell ref="Z78:AA79"/>
    <mergeCell ref="Z80:AA81"/>
    <mergeCell ref="AE78:AG79"/>
    <mergeCell ref="Z89:AA91"/>
    <mergeCell ref="Z86:AA88"/>
    <mergeCell ref="Z82:AA83"/>
    <mergeCell ref="H87:L87"/>
    <mergeCell ref="M87:Q87"/>
    <mergeCell ref="H88:L88"/>
    <mergeCell ref="M88:Q88"/>
    <mergeCell ref="H89:L89"/>
    <mergeCell ref="M89:Q89"/>
    <mergeCell ref="H90:L90"/>
    <mergeCell ref="M90:Q90"/>
    <mergeCell ref="H91:L91"/>
    <mergeCell ref="M91:Q91"/>
    <mergeCell ref="H92:L92"/>
    <mergeCell ref="M92:Q92"/>
    <mergeCell ref="H93:L93"/>
    <mergeCell ref="M93:Q93"/>
    <mergeCell ref="S93:AF93"/>
    <mergeCell ref="H94:L94"/>
    <mergeCell ref="M94:Q94"/>
    <mergeCell ref="H78:L78"/>
    <mergeCell ref="M78:Q78"/>
    <mergeCell ref="H79:L79"/>
    <mergeCell ref="M79:Q79"/>
  </mergeCells>
  <conditionalFormatting sqref="D147:E150">
    <cfRule type="expression" dxfId="5" priority="13" stopIfTrue="1">
      <formula>$E$52&lt;&gt;$AD$47</formula>
    </cfRule>
  </conditionalFormatting>
  <conditionalFormatting sqref="F147:G150">
    <cfRule type="expression" dxfId="4" priority="12" stopIfTrue="1">
      <formula>$G$52&lt;&gt;$AD$49</formula>
    </cfRule>
  </conditionalFormatting>
  <conditionalFormatting sqref="H147:I150">
    <cfRule type="expression" dxfId="3" priority="11" stopIfTrue="1">
      <formula>$I$52&lt;&gt;$AD$51</formula>
    </cfRule>
  </conditionalFormatting>
  <conditionalFormatting sqref="J147:K150">
    <cfRule type="expression" dxfId="2" priority="10" stopIfTrue="1">
      <formula>$K$52&lt;&gt;$AD$52</formula>
    </cfRule>
  </conditionalFormatting>
  <conditionalFormatting sqref="L147:M150">
    <cfRule type="expression" dxfId="1" priority="9" stopIfTrue="1">
      <formula>$M$52&lt;&gt;$AD$54</formula>
    </cfRule>
  </conditionalFormatting>
  <conditionalFormatting sqref="N147:O150">
    <cfRule type="expression" dxfId="0" priority="8" stopIfTrue="1">
      <formula>$O$52&lt;&gt;$AD$55</formula>
    </cfRule>
  </conditionalFormatting>
  <pageMargins left="0.59055118110236227" right="0" top="1.1811023622047245" bottom="0" header="0.31496062992125984" footer="0.31496062992125984"/>
  <pageSetup paperSize="9" scale="90" orientation="portrait" r:id="rId1"/>
  <legacyDrawing r:id="rId2"/>
</worksheet>
</file>

<file path=xl/worksheets/sheet2.xml><?xml version="1.0" encoding="utf-8"?>
<worksheet xmlns="http://schemas.openxmlformats.org/spreadsheetml/2006/main" xmlns:r="http://schemas.openxmlformats.org/officeDocument/2006/relationships">
  <dimension ref="A1"/>
  <sheetViews>
    <sheetView topLeftCell="A10" workbookViewId="0"/>
  </sheetViews>
  <sheetFormatPr defaultColWidth="9" defaultRowHeight="1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Лист2</vt:lpstr>
      <vt:lpstr>Лист3</vt:lpstr>
      <vt:lpstr>Лист2!Область_печати</vt:lpstr>
    </vt:vector>
  </TitlesOfParts>
  <Company>KXP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Econom</dc:creator>
  <cp:lastModifiedBy>титова</cp:lastModifiedBy>
  <cp:lastPrinted>2026-03-25T08:43:53Z</cp:lastPrinted>
  <dcterms:created xsi:type="dcterms:W3CDTF">2016-04-07T13:42:00Z</dcterms:created>
  <dcterms:modified xsi:type="dcterms:W3CDTF">2026-03-31T05:34:21Z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8F84236993734960993970FF19E75397_13</vt:lpwstr>
  </property>
  <property fmtid="{D5CDD505-2E9C-101B-9397-08002B2CF9AE}" pid="3" name="KSOProductBuildVer">
    <vt:lpwstr>1049-12.2.0.20323</vt:lpwstr>
  </property>
</Properties>
</file>